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hidePivotFieldList="1" defaultThemeVersion="123820"/>
  <bookViews>
    <workbookView xWindow="-150" yWindow="-480" windowWidth="15600" windowHeight="10170" activeTab="2"/>
  </bookViews>
  <sheets>
    <sheet name="January Data" sheetId="4" r:id="rId1"/>
    <sheet name="January Totals" sheetId="5" r:id="rId2"/>
    <sheet name="January Range" sheetId="6" r:id="rId3"/>
  </sheets>
  <definedNames>
    <definedName name="_xlnm.Database">#REF!</definedName>
    <definedName name="FilterData">#REF!</definedName>
    <definedName name="_xlnm.Print_Titles" localSheetId="0">'January Data'!$A:$B,'January Data'!$5:$5</definedName>
  </definedNames>
  <calcPr calcId="145621"/>
  <webPublishing codePage="1252"/>
</workbook>
</file>

<file path=xl/calcChain.xml><?xml version="1.0" encoding="utf-8"?>
<calcChain xmlns="http://schemas.openxmlformats.org/spreadsheetml/2006/main">
  <c r="I6" i="6" l="1"/>
  <c r="J6" i="6" s="1"/>
  <c r="I7" i="6"/>
  <c r="J7" i="6" s="1"/>
  <c r="I8" i="6"/>
  <c r="J8" i="6" s="1"/>
  <c r="I9" i="6"/>
  <c r="J9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J44" i="6" s="1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J54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4" i="6"/>
  <c r="J64" i="6" s="1"/>
  <c r="I65" i="6"/>
  <c r="J65" i="6" s="1"/>
  <c r="I66" i="6"/>
  <c r="J66" i="6" s="1"/>
  <c r="I67" i="6"/>
  <c r="J67" i="6" s="1"/>
  <c r="I68" i="6"/>
  <c r="J68" i="6" s="1"/>
  <c r="I69" i="6"/>
  <c r="J69" i="6" s="1"/>
  <c r="I70" i="6"/>
  <c r="J70" i="6" s="1"/>
  <c r="I71" i="6"/>
  <c r="J71" i="6" s="1"/>
  <c r="I72" i="6"/>
  <c r="J72" i="6" s="1"/>
  <c r="I73" i="6"/>
  <c r="J73" i="6" s="1"/>
  <c r="I74" i="6"/>
  <c r="J74" i="6" s="1"/>
  <c r="I75" i="6"/>
  <c r="J75" i="6" s="1"/>
  <c r="H76" i="6"/>
  <c r="J76" i="6" l="1"/>
  <c r="I76" i="6"/>
</calcChain>
</file>

<file path=xl/sharedStrings.xml><?xml version="1.0" encoding="utf-8"?>
<sst xmlns="http://schemas.openxmlformats.org/spreadsheetml/2006/main" count="1300" uniqueCount="99">
  <si>
    <t>The Spa Experts</t>
  </si>
  <si>
    <t>Manufacturer</t>
  </si>
  <si>
    <t>Port-a-Spa</t>
  </si>
  <si>
    <t>Serenity Spas</t>
  </si>
  <si>
    <t>The Original Hot Tub</t>
  </si>
  <si>
    <t>Finance</t>
  </si>
  <si>
    <t>Amount</t>
  </si>
  <si>
    <t>Standard</t>
  </si>
  <si>
    <t>Promotion</t>
  </si>
  <si>
    <t>Date</t>
  </si>
  <si>
    <t>Monthly Transactions</t>
  </si>
  <si>
    <t>Paid in Full</t>
  </si>
  <si>
    <t>Transaction</t>
  </si>
  <si>
    <t>Payment Type</t>
  </si>
  <si>
    <t>Transaction Number</t>
  </si>
  <si>
    <t>2012-001</t>
  </si>
  <si>
    <t>2012-002</t>
  </si>
  <si>
    <t>2012-003</t>
  </si>
  <si>
    <t>2012-004</t>
  </si>
  <si>
    <t>2012-005</t>
  </si>
  <si>
    <t>2012-006</t>
  </si>
  <si>
    <t>2012-007</t>
  </si>
  <si>
    <t>2012-008</t>
  </si>
  <si>
    <t>2012-009</t>
  </si>
  <si>
    <t>2012-010</t>
  </si>
  <si>
    <t>2012-011</t>
  </si>
  <si>
    <t>2012-012</t>
  </si>
  <si>
    <t>2012-013</t>
  </si>
  <si>
    <t>2012-014</t>
  </si>
  <si>
    <t>2012-015</t>
  </si>
  <si>
    <t>2012-016</t>
  </si>
  <si>
    <t>2012-017</t>
  </si>
  <si>
    <t>2012-018</t>
  </si>
  <si>
    <t>2012-019</t>
  </si>
  <si>
    <t>2012-020</t>
  </si>
  <si>
    <t>2012-021</t>
  </si>
  <si>
    <t>2012-022</t>
  </si>
  <si>
    <t>2012-023</t>
  </si>
  <si>
    <t>2012-024</t>
  </si>
  <si>
    <t>2012-025</t>
  </si>
  <si>
    <t>2012-026</t>
  </si>
  <si>
    <t>2012-027</t>
  </si>
  <si>
    <t>2012-028</t>
  </si>
  <si>
    <t>2012-029</t>
  </si>
  <si>
    <t>2012-031</t>
  </si>
  <si>
    <t>2012-032</t>
  </si>
  <si>
    <t>2012-033</t>
  </si>
  <si>
    <t>2012-034</t>
  </si>
  <si>
    <t>2012-035</t>
  </si>
  <si>
    <t>2012-036</t>
  </si>
  <si>
    <t>2012-037</t>
  </si>
  <si>
    <t>2012-038</t>
  </si>
  <si>
    <t>2012-039</t>
  </si>
  <si>
    <t>2012-040</t>
  </si>
  <si>
    <t>2012-041</t>
  </si>
  <si>
    <t>2012-042</t>
  </si>
  <si>
    <t>2012-043</t>
  </si>
  <si>
    <t>2012-044</t>
  </si>
  <si>
    <t>2012-045</t>
  </si>
  <si>
    <t>2012-046</t>
  </si>
  <si>
    <t>2012-047</t>
  </si>
  <si>
    <t>2012-048</t>
  </si>
  <si>
    <t>2012-049</t>
  </si>
  <si>
    <t>2012-050</t>
  </si>
  <si>
    <t>2012-051</t>
  </si>
  <si>
    <t>2012-052</t>
  </si>
  <si>
    <t>2012-053</t>
  </si>
  <si>
    <t>2012-054</t>
  </si>
  <si>
    <t>2012-055</t>
  </si>
  <si>
    <t>2012-056</t>
  </si>
  <si>
    <t>2012-057</t>
  </si>
  <si>
    <t>2012-058</t>
  </si>
  <si>
    <t>2012-059</t>
  </si>
  <si>
    <t>2012-060</t>
  </si>
  <si>
    <t>2012-061</t>
  </si>
  <si>
    <t>2012-062</t>
  </si>
  <si>
    <t>2012-063</t>
  </si>
  <si>
    <t>2012-064</t>
  </si>
  <si>
    <t>2012-065</t>
  </si>
  <si>
    <t>2012-066</t>
  </si>
  <si>
    <t>2012-067</t>
  </si>
  <si>
    <t>2012-068</t>
  </si>
  <si>
    <t>2012-069</t>
  </si>
  <si>
    <t>Deanne</t>
  </si>
  <si>
    <t>McGuire</t>
  </si>
  <si>
    <t>Grant</t>
  </si>
  <si>
    <t>Ingersoll</t>
  </si>
  <si>
    <t>Oleta</t>
  </si>
  <si>
    <t>Fairbanks</t>
  </si>
  <si>
    <t>Seth</t>
  </si>
  <si>
    <t>Prescott</t>
  </si>
  <si>
    <t>Down Payment Requirement:</t>
  </si>
  <si>
    <t>Sales Rep First Name</t>
  </si>
  <si>
    <t>Sales Rep Last Name</t>
  </si>
  <si>
    <t>Owed</t>
  </si>
  <si>
    <t>2012-070</t>
  </si>
  <si>
    <t>Down Payment</t>
  </si>
  <si>
    <t>Total</t>
  </si>
  <si>
    <t>2012-030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</si>
</sst>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yy;@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2"/>
      <color theme="0"/>
      <name val="Comic Sans MS"/>
      <family val="4"/>
    </font>
    <font>
      <sz val="11"/>
      <color theme="3" tint="-0.249977111117893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Border="1" applyAlignment="1"/>
    <xf numFmtId="9" fontId="3" fillId="0" borderId="0" xfId="2" applyFont="1" applyAlignment="1"/>
    <xf numFmtId="164" fontId="3" fillId="0" borderId="0" xfId="1" applyNumberFormat="1" applyFont="1" applyAlignment="1"/>
    <xf numFmtId="0" fontId="4" fillId="0" borderId="0" xfId="0" applyFont="1" applyBorder="1" applyAlignment="1"/>
    <xf numFmtId="9" fontId="4" fillId="0" borderId="0" xfId="2" applyFont="1" applyAlignment="1"/>
    <xf numFmtId="164" fontId="4" fillId="0" borderId="0" xfId="1" applyNumberFormat="1" applyFont="1" applyAlignment="1"/>
    <xf numFmtId="0" fontId="0" fillId="0" borderId="0" xfId="0" applyFill="1"/>
    <xf numFmtId="164" fontId="2" fillId="0" borderId="0" xfId="1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4" fillId="0" borderId="0" xfId="1" applyNumberFormat="1" applyFont="1"/>
    <xf numFmtId="164" fontId="3" fillId="0" borderId="0" xfId="1" applyNumberFormat="1" applyFont="1"/>
    <xf numFmtId="164" fontId="0" fillId="0" borderId="0" xfId="1" applyNumberFormat="1" applyFont="1"/>
    <xf numFmtId="164" fontId="2" fillId="0" borderId="0" xfId="1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9" fontId="1" fillId="0" borderId="0" xfId="2" applyFont="1" applyAlignment="1"/>
    <xf numFmtId="164" fontId="1" fillId="0" borderId="0" xfId="1" applyNumberFormat="1" applyFont="1" applyAlignment="1"/>
    <xf numFmtId="0" fontId="1" fillId="0" borderId="0" xfId="0" applyFont="1" applyFill="1" applyBorder="1" applyAlignment="1"/>
    <xf numFmtId="165" fontId="3" fillId="0" borderId="0" xfId="0" applyNumberFormat="1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1" applyNumberFormat="1" applyFont="1"/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44" fontId="0" fillId="0" borderId="0" xfId="1" applyFont="1"/>
    <xf numFmtId="44" fontId="4" fillId="0" borderId="0" xfId="1" applyFont="1"/>
    <xf numFmtId="44" fontId="1" fillId="0" borderId="0" xfId="1" applyFont="1"/>
    <xf numFmtId="44" fontId="3" fillId="0" borderId="0" xfId="1" applyFont="1"/>
    <xf numFmtId="44" fontId="0" fillId="0" borderId="0" xfId="0" applyNumberFormat="1"/>
    <xf numFmtId="0" fontId="8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164" fontId="0" fillId="0" borderId="0" xfId="0" applyNumberFormat="1" applyFont="1"/>
    <xf numFmtId="44" fontId="0" fillId="0" borderId="0" xfId="0" applyNumberFormat="1" applyFont="1"/>
    <xf numFmtId="0" fontId="0" fillId="0" borderId="0" xfId="0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 applyFill="1" applyBorder="1" applyAlignment="1"/>
    <xf numFmtId="9" fontId="0" fillId="0" borderId="0" xfId="2" applyFont="1" applyAlignment="1"/>
    <xf numFmtId="164" fontId="0" fillId="0" borderId="0" xfId="1" applyNumberFormat="1" applyFont="1" applyAlignment="1"/>
    <xf numFmtId="0" fontId="1" fillId="0" borderId="0" xfId="0" applyFont="1" applyFill="1"/>
    <xf numFmtId="0" fontId="4" fillId="0" borderId="0" xfId="0" applyFont="1" applyFill="1" applyBorder="1" applyAlignment="1"/>
    <xf numFmtId="9" fontId="4" fillId="0" borderId="0" xfId="2" applyFont="1" applyFill="1" applyAlignment="1"/>
    <xf numFmtId="164" fontId="4" fillId="0" borderId="0" xfId="1" applyNumberFormat="1" applyFont="1" applyFill="1" applyAlignment="1"/>
    <xf numFmtId="164" fontId="4" fillId="0" borderId="0" xfId="1" applyNumberFormat="1" applyFont="1" applyFill="1"/>
    <xf numFmtId="44" fontId="0" fillId="0" borderId="0" xfId="1" applyFont="1" applyFill="1"/>
    <xf numFmtId="9" fontId="1" fillId="0" borderId="0" xfId="2" applyFont="1" applyFill="1" applyAlignment="1"/>
    <xf numFmtId="164" fontId="1" fillId="0" borderId="0" xfId="1" applyNumberFormat="1" applyFont="1" applyFill="1" applyAlignment="1"/>
    <xf numFmtId="164" fontId="1" fillId="0" borderId="0" xfId="1" applyNumberFormat="1" applyFont="1" applyFill="1"/>
    <xf numFmtId="0" fontId="3" fillId="0" borderId="0" xfId="0" applyFont="1" applyFill="1" applyBorder="1" applyAlignment="1"/>
    <xf numFmtId="9" fontId="3" fillId="0" borderId="0" xfId="2" applyFont="1" applyFill="1" applyAlignment="1"/>
    <xf numFmtId="164" fontId="3" fillId="0" borderId="0" xfId="1" applyNumberFormat="1" applyFont="1" applyFill="1" applyAlignment="1"/>
    <xf numFmtId="164" fontId="3" fillId="0" borderId="0" xfId="1" applyNumberFormat="1" applyFont="1" applyFill="1"/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3"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;@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</font>
      <fill>
        <patternFill>
          <bgColor theme="7" tint="0.79998168889431442"/>
        </patternFill>
      </fill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;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&quot;$&quot;* #,##0_);_(&quot;$&quot;* \(#,##0\);_(&quot;$&quot;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5:J75" totalsRowShown="0">
  <autoFilter ref="A5:J75">
    <filterColumn colId="1">
      <customFilters and="1">
        <customFilter operator="greaterThanOrEqual" val="40930"/>
        <customFilter operator="lessThanOrEqual" val="40936"/>
      </customFilters>
    </filterColumn>
    <filterColumn colId="3">
      <filters>
        <filter val="McGuire"/>
      </filters>
    </filterColumn>
    <filterColumn colId="4">
      <filters>
        <filter val="Port-a-Spa"/>
        <filter val="The Original Hot Tub"/>
      </filters>
    </filterColumn>
    <filterColumn colId="7">
      <customFilters>
        <customFilter operator="greaterThanOrEqual" val="10000"/>
      </customFilters>
    </filterColumn>
  </autoFilter>
  <sortState ref="A6:J75">
    <sortCondition ref="F6:F75"/>
    <sortCondition ref="G6:G75"/>
    <sortCondition descending="1" ref="H6:H75"/>
  </sortState>
  <tableColumns count="10">
    <tableColumn id="1" name="Transaction Number" dataDxfId="32"/>
    <tableColumn id="2" name="Date" dataDxfId="31"/>
    <tableColumn id="4" name="Sales Rep First Name" dataDxfId="30"/>
    <tableColumn id="5" name="Sales Rep Last Name" dataDxfId="29"/>
    <tableColumn id="6" name="Manufacturer" dataDxfId="28"/>
    <tableColumn id="7" name="Payment Type" dataDxfId="27" dataCellStyle="Percent"/>
    <tableColumn id="8" name="Transaction" dataDxfId="26" dataCellStyle="Currency"/>
    <tableColumn id="9" name="Amount" dataDxfId="25" dataCellStyle="Currency"/>
    <tableColumn id="10" name="Down Payment" dataDxfId="24" dataCellStyle="Currency"/>
    <tableColumn id="11" name="Owe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5:J75" totalsRowShown="0">
  <autoFilter ref="A5:J75"/>
  <tableColumns count="10">
    <tableColumn id="1" name="Transaction Number" dataDxfId="23"/>
    <tableColumn id="2" name="Date" dataDxfId="22"/>
    <tableColumn id="4" name="Sales Rep First Name" dataDxfId="21"/>
    <tableColumn id="5" name="Sales Rep Last Name" dataDxfId="20"/>
    <tableColumn id="6" name="Manufacturer" dataDxfId="19"/>
    <tableColumn id="7" name="Payment Type" dataDxfId="18" dataCellStyle="Percent"/>
    <tableColumn id="8" name="Transaction" dataDxfId="17" dataCellStyle="Currency"/>
    <tableColumn id="9" name="Amount" dataDxfId="16" dataCellStyle="Currency"/>
    <tableColumn id="10" name="Down Payment" dataDxfId="15" dataCellStyle="Currency"/>
    <tableColumn id="11" name="Owed" dataCellStyle="Currency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5:J76" totalsRowCount="1" dataDxfId="11">
  <autoFilter ref="A5:J75">
    <filterColumn colId="9">
      <colorFilter dxfId="10"/>
    </filterColumn>
  </autoFilter>
  <tableColumns count="10">
    <tableColumn id="1" name="Transaction Number" totalsRowLabel="Total" dataDxfId="9"/>
    <tableColumn id="2" name="Date" dataDxfId="8"/>
    <tableColumn id="4" name="Sales Rep First Name" dataDxfId="7"/>
    <tableColumn id="5" name="Sales Rep Last Name" dataDxfId="6"/>
    <tableColumn id="6" name="Manufacturer" dataDxfId="5"/>
    <tableColumn id="7" name="Payment Type" dataDxfId="4" dataCellStyle="Percent"/>
    <tableColumn id="8" name="Transaction" dataDxfId="3" dataCellStyle="Currency"/>
    <tableColumn id="9" name="Amount" totalsRowFunction="sum" dataDxfId="2" dataCellStyle="Currency"/>
    <tableColumn id="10" name="Down Payment" totalsRowFunction="sum" dataDxfId="1" dataCellStyle="Currency">
      <calculatedColumnFormula>IF(Table2[Payment Type]="Paid in Full",Table2[Amount],Table2[Amount]*$C$3)</calculatedColumnFormula>
    </tableColumn>
    <tableColumn id="11" name="Owed" totalsRowFunction="sum" dataDxfId="0" dataCellStyle="Currency">
      <calculatedColumnFormula>Table2[Amount]-Table2[Down Payment]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zoomScaleNormal="100" zoomScaleSheetLayoutView="51" workbookViewId="0">
      <selection activeCell="H6" sqref="H6:H75"/>
    </sheetView>
  </sheetViews>
  <sheetFormatPr defaultRowHeight="12.75" x14ac:dyDescent="0.2"/>
  <cols>
    <col min="1" max="1" width="12.7109375" customWidth="1"/>
    <col min="2" max="2" width="15.85546875" customWidth="1"/>
    <col min="3" max="3" width="12.7109375" style="32" customWidth="1"/>
    <col min="4" max="4" width="12.7109375" customWidth="1"/>
    <col min="5" max="5" width="18.85546875" customWidth="1"/>
    <col min="6" max="6" width="18.140625" bestFit="1" customWidth="1"/>
    <col min="7" max="7" width="12.7109375" customWidth="1"/>
    <col min="8" max="8" width="14.85546875" customWidth="1"/>
    <col min="9" max="10" width="11.7109375" customWidth="1"/>
    <col min="11" max="11" width="11.42578125" customWidth="1"/>
  </cols>
  <sheetData>
    <row r="1" spans="1:11" ht="33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ht="16.5" x14ac:dyDescent="0.3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6.5" x14ac:dyDescent="0.3">
      <c r="A3" s="26" t="s">
        <v>91</v>
      </c>
      <c r="B3" s="28"/>
      <c r="C3" s="27">
        <v>0.25</v>
      </c>
      <c r="E3" s="28"/>
      <c r="F3" s="28"/>
      <c r="G3" s="28"/>
      <c r="H3" s="28"/>
      <c r="I3" s="28"/>
      <c r="J3" s="28"/>
      <c r="K3" s="28"/>
    </row>
    <row r="4" spans="1:11" ht="18" x14ac:dyDescent="0.35">
      <c r="A4" s="7"/>
      <c r="B4" s="11"/>
      <c r="C4" s="31"/>
      <c r="D4" s="10"/>
      <c r="E4" s="10"/>
      <c r="F4" s="10"/>
      <c r="G4" s="10"/>
      <c r="H4" s="10"/>
      <c r="I4" s="10"/>
      <c r="J4" s="7"/>
      <c r="K4" s="7"/>
    </row>
    <row r="5" spans="1:11" ht="27.75" customHeight="1" x14ac:dyDescent="0.2">
      <c r="A5" s="25" t="s">
        <v>14</v>
      </c>
      <c r="B5" s="8" t="s">
        <v>9</v>
      </c>
      <c r="C5" s="15" t="s">
        <v>92</v>
      </c>
      <c r="D5" s="15" t="s">
        <v>93</v>
      </c>
      <c r="E5" s="8" t="s">
        <v>1</v>
      </c>
      <c r="F5" s="15" t="s">
        <v>13</v>
      </c>
      <c r="G5" s="8" t="s">
        <v>12</v>
      </c>
      <c r="H5" s="9" t="s">
        <v>6</v>
      </c>
      <c r="I5" s="15" t="s">
        <v>96</v>
      </c>
      <c r="J5" s="46" t="s">
        <v>94</v>
      </c>
    </row>
    <row r="6" spans="1:11" hidden="1" x14ac:dyDescent="0.2">
      <c r="A6" s="21" t="s">
        <v>34</v>
      </c>
      <c r="B6" s="20">
        <v>40914</v>
      </c>
      <c r="C6" s="16" t="s">
        <v>83</v>
      </c>
      <c r="D6" s="16" t="s">
        <v>84</v>
      </c>
      <c r="E6" s="4" t="s">
        <v>2</v>
      </c>
      <c r="F6" s="5" t="s">
        <v>5</v>
      </c>
      <c r="G6" s="6" t="s">
        <v>8</v>
      </c>
      <c r="H6" s="12">
        <v>26500</v>
      </c>
      <c r="I6" s="14"/>
    </row>
    <row r="7" spans="1:11" hidden="1" x14ac:dyDescent="0.2">
      <c r="A7" s="21" t="s">
        <v>41</v>
      </c>
      <c r="B7" s="20">
        <v>40917</v>
      </c>
      <c r="C7" s="1" t="s">
        <v>85</v>
      </c>
      <c r="D7" s="1" t="s">
        <v>86</v>
      </c>
      <c r="E7" s="1" t="s">
        <v>2</v>
      </c>
      <c r="F7" s="2" t="s">
        <v>5</v>
      </c>
      <c r="G7" s="3" t="s">
        <v>8</v>
      </c>
      <c r="H7" s="13">
        <v>22000</v>
      </c>
      <c r="I7" s="14"/>
    </row>
    <row r="8" spans="1:11" hidden="1" x14ac:dyDescent="0.2">
      <c r="A8" s="21" t="s">
        <v>15</v>
      </c>
      <c r="B8" s="20">
        <v>40909</v>
      </c>
      <c r="C8" s="16" t="s">
        <v>83</v>
      </c>
      <c r="D8" s="4" t="s">
        <v>84</v>
      </c>
      <c r="E8" s="4" t="s">
        <v>4</v>
      </c>
      <c r="F8" s="5" t="s">
        <v>5</v>
      </c>
      <c r="G8" s="6" t="s">
        <v>8</v>
      </c>
      <c r="H8" s="12">
        <v>15000</v>
      </c>
      <c r="I8" s="14"/>
    </row>
    <row r="9" spans="1:11" x14ac:dyDescent="0.2">
      <c r="A9" s="21" t="s">
        <v>68</v>
      </c>
      <c r="B9" s="20">
        <v>40933</v>
      </c>
      <c r="C9" s="16" t="s">
        <v>83</v>
      </c>
      <c r="D9" s="16" t="s">
        <v>84</v>
      </c>
      <c r="E9" s="1" t="s">
        <v>4</v>
      </c>
      <c r="F9" s="2" t="s">
        <v>5</v>
      </c>
      <c r="G9" s="3" t="s">
        <v>8</v>
      </c>
      <c r="H9" s="13">
        <v>12500</v>
      </c>
      <c r="I9" s="14"/>
    </row>
    <row r="10" spans="1:11" hidden="1" x14ac:dyDescent="0.2">
      <c r="A10" s="21" t="s">
        <v>16</v>
      </c>
      <c r="B10" s="20">
        <v>40909</v>
      </c>
      <c r="C10" s="4" t="s">
        <v>85</v>
      </c>
      <c r="D10" s="4" t="s">
        <v>86</v>
      </c>
      <c r="E10" s="4" t="s">
        <v>4</v>
      </c>
      <c r="F10" s="5" t="s">
        <v>5</v>
      </c>
      <c r="G10" s="6" t="s">
        <v>8</v>
      </c>
      <c r="H10" s="12">
        <v>12000</v>
      </c>
      <c r="I10" s="14"/>
    </row>
    <row r="11" spans="1:11" hidden="1" x14ac:dyDescent="0.2">
      <c r="A11" s="21" t="s">
        <v>95</v>
      </c>
      <c r="B11" s="20">
        <v>40939</v>
      </c>
      <c r="C11" s="23" t="s">
        <v>83</v>
      </c>
      <c r="D11" s="23" t="s">
        <v>84</v>
      </c>
      <c r="E11" s="23" t="s">
        <v>2</v>
      </c>
      <c r="F11" s="17" t="s">
        <v>5</v>
      </c>
      <c r="G11" s="18" t="s">
        <v>8</v>
      </c>
      <c r="H11" s="24">
        <v>11250</v>
      </c>
      <c r="I11" s="24"/>
    </row>
    <row r="12" spans="1:11" hidden="1" x14ac:dyDescent="0.2">
      <c r="A12" s="21" t="s">
        <v>75</v>
      </c>
      <c r="B12" s="20">
        <v>40936</v>
      </c>
      <c r="C12" s="19" t="s">
        <v>89</v>
      </c>
      <c r="D12" s="19" t="s">
        <v>90</v>
      </c>
      <c r="E12" s="19" t="s">
        <v>3</v>
      </c>
      <c r="F12" s="17" t="s">
        <v>5</v>
      </c>
      <c r="G12" s="18" t="s">
        <v>8</v>
      </c>
      <c r="H12" s="13">
        <v>10000</v>
      </c>
      <c r="I12" s="14"/>
    </row>
    <row r="13" spans="1:11" hidden="1" x14ac:dyDescent="0.2">
      <c r="A13" s="21" t="s">
        <v>36</v>
      </c>
      <c r="B13" s="20">
        <v>40914</v>
      </c>
      <c r="C13" s="4" t="s">
        <v>89</v>
      </c>
      <c r="D13" s="4" t="s">
        <v>90</v>
      </c>
      <c r="E13" s="4" t="s">
        <v>3</v>
      </c>
      <c r="F13" s="5" t="s">
        <v>5</v>
      </c>
      <c r="G13" s="6" t="s">
        <v>8</v>
      </c>
      <c r="H13" s="12">
        <v>8560</v>
      </c>
      <c r="I13" s="14"/>
    </row>
    <row r="14" spans="1:11" hidden="1" x14ac:dyDescent="0.2">
      <c r="A14" s="21" t="s">
        <v>60</v>
      </c>
      <c r="B14" s="20">
        <v>40929</v>
      </c>
      <c r="C14" s="1" t="s">
        <v>87</v>
      </c>
      <c r="D14" s="1" t="s">
        <v>88</v>
      </c>
      <c r="E14" s="1" t="s">
        <v>2</v>
      </c>
      <c r="F14" s="2" t="s">
        <v>5</v>
      </c>
      <c r="G14" s="3" t="s">
        <v>8</v>
      </c>
      <c r="H14" s="13">
        <v>8000</v>
      </c>
      <c r="I14" s="14"/>
    </row>
    <row r="15" spans="1:11" hidden="1" x14ac:dyDescent="0.2">
      <c r="A15" s="21" t="s">
        <v>72</v>
      </c>
      <c r="B15" s="20">
        <v>40935</v>
      </c>
      <c r="C15" s="19" t="s">
        <v>87</v>
      </c>
      <c r="D15" s="19" t="s">
        <v>88</v>
      </c>
      <c r="E15" s="19" t="s">
        <v>2</v>
      </c>
      <c r="F15" s="17" t="s">
        <v>5</v>
      </c>
      <c r="G15" s="18" t="s">
        <v>8</v>
      </c>
      <c r="H15" s="13">
        <v>7540</v>
      </c>
      <c r="I15" s="14"/>
    </row>
    <row r="16" spans="1:11" hidden="1" x14ac:dyDescent="0.2">
      <c r="A16" s="21" t="s">
        <v>71</v>
      </c>
      <c r="B16" s="20">
        <v>40935</v>
      </c>
      <c r="C16" s="19" t="s">
        <v>83</v>
      </c>
      <c r="D16" s="19" t="s">
        <v>84</v>
      </c>
      <c r="E16" s="19" t="s">
        <v>2</v>
      </c>
      <c r="F16" s="17" t="s">
        <v>5</v>
      </c>
      <c r="G16" s="18" t="s">
        <v>8</v>
      </c>
      <c r="H16" s="13">
        <v>7540</v>
      </c>
      <c r="I16" s="14"/>
    </row>
    <row r="17" spans="1:9" hidden="1" x14ac:dyDescent="0.2">
      <c r="A17" s="21" t="s">
        <v>58</v>
      </c>
      <c r="B17" s="20">
        <v>40928</v>
      </c>
      <c r="C17" s="19" t="s">
        <v>87</v>
      </c>
      <c r="D17" s="19" t="s">
        <v>88</v>
      </c>
      <c r="E17" s="19" t="s">
        <v>3</v>
      </c>
      <c r="F17" s="17" t="s">
        <v>5</v>
      </c>
      <c r="G17" s="18" t="s">
        <v>8</v>
      </c>
      <c r="H17" s="13">
        <v>7500</v>
      </c>
      <c r="I17" s="14"/>
    </row>
    <row r="18" spans="1:9" hidden="1" x14ac:dyDescent="0.2">
      <c r="A18" s="21" t="s">
        <v>44</v>
      </c>
      <c r="B18" s="20">
        <v>40919</v>
      </c>
      <c r="C18" s="1" t="s">
        <v>83</v>
      </c>
      <c r="D18" s="1" t="s">
        <v>84</v>
      </c>
      <c r="E18" s="1" t="s">
        <v>4</v>
      </c>
      <c r="F18" s="2" t="s">
        <v>5</v>
      </c>
      <c r="G18" s="3" t="s">
        <v>8</v>
      </c>
      <c r="H18" s="13">
        <v>7500</v>
      </c>
      <c r="I18" s="14"/>
    </row>
    <row r="19" spans="1:9" hidden="1" x14ac:dyDescent="0.2">
      <c r="A19" s="21" t="s">
        <v>40</v>
      </c>
      <c r="B19" s="20">
        <v>40917</v>
      </c>
      <c r="C19" s="1" t="s">
        <v>83</v>
      </c>
      <c r="D19" s="1" t="s">
        <v>84</v>
      </c>
      <c r="E19" s="1" t="s">
        <v>2</v>
      </c>
      <c r="F19" s="2" t="s">
        <v>5</v>
      </c>
      <c r="G19" s="3" t="s">
        <v>8</v>
      </c>
      <c r="H19" s="13">
        <v>7400</v>
      </c>
      <c r="I19" s="14"/>
    </row>
    <row r="20" spans="1:9" hidden="1" x14ac:dyDescent="0.2">
      <c r="A20" s="21" t="s">
        <v>48</v>
      </c>
      <c r="B20" s="20">
        <v>40921</v>
      </c>
      <c r="C20" s="1" t="s">
        <v>85</v>
      </c>
      <c r="D20" s="1" t="s">
        <v>86</v>
      </c>
      <c r="E20" s="1" t="s">
        <v>4</v>
      </c>
      <c r="F20" s="2" t="s">
        <v>5</v>
      </c>
      <c r="G20" s="3" t="s">
        <v>8</v>
      </c>
      <c r="H20" s="13">
        <v>6540</v>
      </c>
      <c r="I20" s="14"/>
    </row>
    <row r="21" spans="1:9" hidden="1" x14ac:dyDescent="0.2">
      <c r="A21" s="21" t="s">
        <v>67</v>
      </c>
      <c r="B21" s="20">
        <v>40932</v>
      </c>
      <c r="C21" s="19" t="s">
        <v>83</v>
      </c>
      <c r="D21" s="19" t="s">
        <v>84</v>
      </c>
      <c r="E21" s="19" t="s">
        <v>2</v>
      </c>
      <c r="F21" s="17" t="s">
        <v>5</v>
      </c>
      <c r="G21" s="18" t="s">
        <v>8</v>
      </c>
      <c r="H21" s="13">
        <v>6000</v>
      </c>
      <c r="I21" s="14"/>
    </row>
    <row r="22" spans="1:9" hidden="1" x14ac:dyDescent="0.2">
      <c r="A22" s="40" t="s">
        <v>98</v>
      </c>
      <c r="B22" s="47">
        <v>40918</v>
      </c>
      <c r="C22" s="48" t="s">
        <v>83</v>
      </c>
      <c r="D22" s="48" t="s">
        <v>84</v>
      </c>
      <c r="E22" s="48" t="s">
        <v>3</v>
      </c>
      <c r="F22" s="49" t="s">
        <v>5</v>
      </c>
      <c r="G22" s="50" t="s">
        <v>8</v>
      </c>
      <c r="H22" s="14">
        <v>6000</v>
      </c>
      <c r="I22" s="14"/>
    </row>
    <row r="23" spans="1:9" hidden="1" x14ac:dyDescent="0.2">
      <c r="A23" s="21" t="s">
        <v>19</v>
      </c>
      <c r="B23" s="20">
        <v>40910</v>
      </c>
      <c r="C23" s="4" t="s">
        <v>89</v>
      </c>
      <c r="D23" s="4" t="s">
        <v>90</v>
      </c>
      <c r="E23" s="4" t="s">
        <v>3</v>
      </c>
      <c r="F23" s="5" t="s">
        <v>5</v>
      </c>
      <c r="G23" s="6" t="s">
        <v>8</v>
      </c>
      <c r="H23" s="12">
        <v>5432</v>
      </c>
      <c r="I23" s="14"/>
    </row>
    <row r="24" spans="1:9" hidden="1" x14ac:dyDescent="0.2">
      <c r="A24" s="21" t="s">
        <v>37</v>
      </c>
      <c r="B24" s="20">
        <v>40915</v>
      </c>
      <c r="C24" s="19" t="s">
        <v>89</v>
      </c>
      <c r="D24" s="19" t="s">
        <v>90</v>
      </c>
      <c r="E24" s="19" t="s">
        <v>2</v>
      </c>
      <c r="F24" s="17" t="s">
        <v>5</v>
      </c>
      <c r="G24" s="18" t="s">
        <v>8</v>
      </c>
      <c r="H24" s="12">
        <v>5000</v>
      </c>
      <c r="I24" s="14"/>
    </row>
    <row r="25" spans="1:9" hidden="1" x14ac:dyDescent="0.2">
      <c r="A25" s="21" t="s">
        <v>18</v>
      </c>
      <c r="B25" s="20">
        <v>40910</v>
      </c>
      <c r="C25" s="19" t="s">
        <v>87</v>
      </c>
      <c r="D25" s="19" t="s">
        <v>88</v>
      </c>
      <c r="E25" s="19" t="s">
        <v>2</v>
      </c>
      <c r="F25" s="17" t="s">
        <v>5</v>
      </c>
      <c r="G25" s="18" t="s">
        <v>8</v>
      </c>
      <c r="H25" s="12">
        <v>4080</v>
      </c>
      <c r="I25" s="14"/>
    </row>
    <row r="26" spans="1:9" hidden="1" x14ac:dyDescent="0.2">
      <c r="A26" s="21" t="s">
        <v>17</v>
      </c>
      <c r="B26" s="20">
        <v>40910</v>
      </c>
      <c r="C26" s="16" t="s">
        <v>83</v>
      </c>
      <c r="D26" s="16" t="s">
        <v>84</v>
      </c>
      <c r="E26" s="16" t="s">
        <v>2</v>
      </c>
      <c r="F26" s="17" t="s">
        <v>5</v>
      </c>
      <c r="G26" s="18" t="s">
        <v>8</v>
      </c>
      <c r="H26" s="12">
        <v>3240</v>
      </c>
      <c r="I26" s="14"/>
    </row>
    <row r="27" spans="1:9" hidden="1" x14ac:dyDescent="0.2">
      <c r="A27" s="21" t="s">
        <v>61</v>
      </c>
      <c r="B27" s="20">
        <v>40929</v>
      </c>
      <c r="C27" s="1" t="s">
        <v>87</v>
      </c>
      <c r="D27" s="1" t="s">
        <v>88</v>
      </c>
      <c r="E27" s="1" t="s">
        <v>4</v>
      </c>
      <c r="F27" s="2" t="s">
        <v>5</v>
      </c>
      <c r="G27" s="3" t="s">
        <v>7</v>
      </c>
      <c r="H27" s="13">
        <v>17500</v>
      </c>
      <c r="I27" s="14"/>
    </row>
    <row r="28" spans="1:9" hidden="1" x14ac:dyDescent="0.2">
      <c r="A28" s="21" t="s">
        <v>54</v>
      </c>
      <c r="B28" s="20">
        <v>40926</v>
      </c>
      <c r="C28" s="19" t="s">
        <v>89</v>
      </c>
      <c r="D28" s="19" t="s">
        <v>90</v>
      </c>
      <c r="E28" s="19" t="s">
        <v>4</v>
      </c>
      <c r="F28" s="17" t="s">
        <v>5</v>
      </c>
      <c r="G28" s="18" t="s">
        <v>7</v>
      </c>
      <c r="H28" s="13">
        <v>12350</v>
      </c>
      <c r="I28" s="14"/>
    </row>
    <row r="29" spans="1:9" hidden="1" x14ac:dyDescent="0.2">
      <c r="A29" s="21" t="s">
        <v>52</v>
      </c>
      <c r="B29" s="20">
        <v>40925</v>
      </c>
      <c r="C29" s="19" t="s">
        <v>89</v>
      </c>
      <c r="D29" s="19" t="s">
        <v>90</v>
      </c>
      <c r="E29" s="19" t="s">
        <v>2</v>
      </c>
      <c r="F29" s="17" t="s">
        <v>5</v>
      </c>
      <c r="G29" s="18" t="s">
        <v>7</v>
      </c>
      <c r="H29" s="13">
        <v>12000</v>
      </c>
      <c r="I29" s="14"/>
    </row>
    <row r="30" spans="1:9" hidden="1" x14ac:dyDescent="0.2">
      <c r="A30" s="21" t="s">
        <v>25</v>
      </c>
      <c r="B30" s="20">
        <v>40912</v>
      </c>
      <c r="C30" s="19" t="s">
        <v>87</v>
      </c>
      <c r="D30" s="19" t="s">
        <v>88</v>
      </c>
      <c r="E30" s="19" t="s">
        <v>2</v>
      </c>
      <c r="F30" s="17" t="s">
        <v>5</v>
      </c>
      <c r="G30" s="18" t="s">
        <v>7</v>
      </c>
      <c r="H30" s="12">
        <v>10000</v>
      </c>
      <c r="I30" s="14"/>
    </row>
    <row r="31" spans="1:9" hidden="1" x14ac:dyDescent="0.2">
      <c r="A31" s="21" t="s">
        <v>24</v>
      </c>
      <c r="B31" s="20">
        <v>40912</v>
      </c>
      <c r="C31" s="19" t="s">
        <v>85</v>
      </c>
      <c r="D31" s="19" t="s">
        <v>86</v>
      </c>
      <c r="E31" s="19" t="s">
        <v>2</v>
      </c>
      <c r="F31" s="17" t="s">
        <v>5</v>
      </c>
      <c r="G31" s="18" t="s">
        <v>7</v>
      </c>
      <c r="H31" s="12">
        <v>10000</v>
      </c>
      <c r="I31" s="14"/>
    </row>
    <row r="32" spans="1:9" hidden="1" x14ac:dyDescent="0.2">
      <c r="A32" s="21" t="s">
        <v>74</v>
      </c>
      <c r="B32" s="20">
        <v>40936</v>
      </c>
      <c r="C32" s="19" t="s">
        <v>89</v>
      </c>
      <c r="D32" s="19" t="s">
        <v>90</v>
      </c>
      <c r="E32" s="19" t="s">
        <v>2</v>
      </c>
      <c r="F32" s="17" t="s">
        <v>5</v>
      </c>
      <c r="G32" s="18" t="s">
        <v>7</v>
      </c>
      <c r="H32" s="13">
        <v>9430</v>
      </c>
      <c r="I32" s="14"/>
    </row>
    <row r="33" spans="1:9" hidden="1" x14ac:dyDescent="0.2">
      <c r="A33" s="21" t="s">
        <v>78</v>
      </c>
      <c r="B33" s="22">
        <v>40937</v>
      </c>
      <c r="C33" s="19" t="s">
        <v>85</v>
      </c>
      <c r="D33" s="19" t="s">
        <v>86</v>
      </c>
      <c r="E33" s="19" t="s">
        <v>4</v>
      </c>
      <c r="F33" s="17" t="s">
        <v>5</v>
      </c>
      <c r="G33" s="18" t="s">
        <v>7</v>
      </c>
      <c r="H33" s="13">
        <v>8400</v>
      </c>
      <c r="I33" s="14"/>
    </row>
    <row r="34" spans="1:9" hidden="1" x14ac:dyDescent="0.2">
      <c r="A34" s="21" t="s">
        <v>77</v>
      </c>
      <c r="B34" s="22">
        <v>40937</v>
      </c>
      <c r="C34" s="19" t="s">
        <v>85</v>
      </c>
      <c r="D34" s="19" t="s">
        <v>86</v>
      </c>
      <c r="E34" s="19" t="s">
        <v>3</v>
      </c>
      <c r="F34" s="17" t="s">
        <v>5</v>
      </c>
      <c r="G34" s="18" t="s">
        <v>7</v>
      </c>
      <c r="H34" s="13">
        <v>7730</v>
      </c>
      <c r="I34" s="14"/>
    </row>
    <row r="35" spans="1:9" hidden="1" x14ac:dyDescent="0.2">
      <c r="A35" s="21" t="s">
        <v>32</v>
      </c>
      <c r="B35" s="20">
        <v>40913</v>
      </c>
      <c r="C35" s="19" t="s">
        <v>83</v>
      </c>
      <c r="D35" s="19" t="s">
        <v>84</v>
      </c>
      <c r="E35" s="19" t="s">
        <v>2</v>
      </c>
      <c r="F35" s="17" t="s">
        <v>5</v>
      </c>
      <c r="G35" s="18" t="s">
        <v>7</v>
      </c>
      <c r="H35" s="24">
        <v>7450</v>
      </c>
      <c r="I35" s="14"/>
    </row>
    <row r="36" spans="1:9" hidden="1" x14ac:dyDescent="0.2">
      <c r="A36" s="21" t="s">
        <v>20</v>
      </c>
      <c r="B36" s="20">
        <v>40911</v>
      </c>
      <c r="C36" s="19" t="s">
        <v>83</v>
      </c>
      <c r="D36" s="19" t="s">
        <v>84</v>
      </c>
      <c r="E36" s="19" t="s">
        <v>2</v>
      </c>
      <c r="F36" s="17" t="s">
        <v>5</v>
      </c>
      <c r="G36" s="18" t="s">
        <v>7</v>
      </c>
      <c r="H36" s="12">
        <v>6780</v>
      </c>
      <c r="I36" s="14"/>
    </row>
    <row r="37" spans="1:9" hidden="1" x14ac:dyDescent="0.2">
      <c r="A37" s="21" t="s">
        <v>47</v>
      </c>
      <c r="B37" s="20">
        <v>40920</v>
      </c>
      <c r="C37" s="19" t="s">
        <v>83</v>
      </c>
      <c r="D37" s="19" t="s">
        <v>84</v>
      </c>
      <c r="E37" s="19" t="s">
        <v>3</v>
      </c>
      <c r="F37" s="17" t="s">
        <v>5</v>
      </c>
      <c r="G37" s="18" t="s">
        <v>7</v>
      </c>
      <c r="H37" s="13">
        <v>6700</v>
      </c>
      <c r="I37" s="14"/>
    </row>
    <row r="38" spans="1:9" hidden="1" x14ac:dyDescent="0.2">
      <c r="A38" s="21" t="s">
        <v>62</v>
      </c>
      <c r="B38" s="20">
        <v>40929</v>
      </c>
      <c r="C38" s="1" t="s">
        <v>89</v>
      </c>
      <c r="D38" s="1" t="s">
        <v>90</v>
      </c>
      <c r="E38" s="1" t="s">
        <v>3</v>
      </c>
      <c r="F38" s="2" t="s">
        <v>5</v>
      </c>
      <c r="G38" s="3" t="s">
        <v>7</v>
      </c>
      <c r="H38" s="13">
        <v>5600</v>
      </c>
      <c r="I38" s="14"/>
    </row>
    <row r="39" spans="1:9" hidden="1" x14ac:dyDescent="0.2">
      <c r="A39" s="21" t="s">
        <v>66</v>
      </c>
      <c r="B39" s="20">
        <v>40931</v>
      </c>
      <c r="C39" s="19" t="s">
        <v>89</v>
      </c>
      <c r="D39" s="19" t="s">
        <v>90</v>
      </c>
      <c r="E39" s="19" t="s">
        <v>3</v>
      </c>
      <c r="F39" s="17" t="s">
        <v>5</v>
      </c>
      <c r="G39" s="18" t="s">
        <v>7</v>
      </c>
      <c r="H39" s="13">
        <v>5600</v>
      </c>
      <c r="I39" s="14"/>
    </row>
    <row r="40" spans="1:9" hidden="1" x14ac:dyDescent="0.2">
      <c r="A40" s="21" t="s">
        <v>21</v>
      </c>
      <c r="B40" s="20">
        <v>40911</v>
      </c>
      <c r="C40" s="19" t="s">
        <v>87</v>
      </c>
      <c r="D40" s="19" t="s">
        <v>88</v>
      </c>
      <c r="E40" s="19" t="s">
        <v>4</v>
      </c>
      <c r="F40" s="17" t="s">
        <v>5</v>
      </c>
      <c r="G40" s="18" t="s">
        <v>7</v>
      </c>
      <c r="H40" s="12">
        <v>5432</v>
      </c>
      <c r="I40" s="14"/>
    </row>
    <row r="41" spans="1:9" hidden="1" x14ac:dyDescent="0.2">
      <c r="A41" s="21" t="s">
        <v>35</v>
      </c>
      <c r="B41" s="20">
        <v>40914</v>
      </c>
      <c r="C41" s="4" t="s">
        <v>87</v>
      </c>
      <c r="D41" s="4" t="s">
        <v>88</v>
      </c>
      <c r="E41" s="4" t="s">
        <v>2</v>
      </c>
      <c r="F41" s="5" t="s">
        <v>5</v>
      </c>
      <c r="G41" s="6" t="s">
        <v>7</v>
      </c>
      <c r="H41" s="12">
        <v>5000</v>
      </c>
      <c r="I41" s="14"/>
    </row>
    <row r="42" spans="1:9" hidden="1" x14ac:dyDescent="0.2">
      <c r="A42" s="21" t="s">
        <v>79</v>
      </c>
      <c r="B42" s="20">
        <v>40938</v>
      </c>
      <c r="C42" s="1" t="s">
        <v>87</v>
      </c>
      <c r="D42" s="1" t="s">
        <v>88</v>
      </c>
      <c r="E42" s="1" t="s">
        <v>4</v>
      </c>
      <c r="F42" s="2" t="s">
        <v>5</v>
      </c>
      <c r="G42" s="3" t="s">
        <v>7</v>
      </c>
      <c r="H42" s="13">
        <v>4080</v>
      </c>
      <c r="I42" s="14"/>
    </row>
    <row r="43" spans="1:9" hidden="1" x14ac:dyDescent="0.2">
      <c r="A43" s="21" t="s">
        <v>59</v>
      </c>
      <c r="B43" s="20">
        <v>40929</v>
      </c>
      <c r="C43" s="1" t="s">
        <v>85</v>
      </c>
      <c r="D43" s="1" t="s">
        <v>86</v>
      </c>
      <c r="E43" s="1" t="s">
        <v>4</v>
      </c>
      <c r="F43" s="2" t="s">
        <v>5</v>
      </c>
      <c r="G43" s="3" t="s">
        <v>7</v>
      </c>
      <c r="H43" s="13">
        <v>3450</v>
      </c>
      <c r="I43" s="14"/>
    </row>
    <row r="44" spans="1:9" hidden="1" x14ac:dyDescent="0.2">
      <c r="A44" s="21" t="s">
        <v>39</v>
      </c>
      <c r="B44" s="20">
        <v>40916</v>
      </c>
      <c r="C44" s="1" t="s">
        <v>87</v>
      </c>
      <c r="D44" s="1" t="s">
        <v>88</v>
      </c>
      <c r="E44" s="1" t="s">
        <v>3</v>
      </c>
      <c r="F44" s="2" t="s">
        <v>5</v>
      </c>
      <c r="G44" s="3" t="s">
        <v>7</v>
      </c>
      <c r="H44" s="13">
        <v>3240</v>
      </c>
      <c r="I44" s="14"/>
    </row>
    <row r="45" spans="1:9" hidden="1" x14ac:dyDescent="0.2">
      <c r="A45" s="21" t="s">
        <v>53</v>
      </c>
      <c r="B45" s="20">
        <v>40926</v>
      </c>
      <c r="C45" s="16" t="s">
        <v>83</v>
      </c>
      <c r="D45" s="16" t="s">
        <v>84</v>
      </c>
      <c r="E45" s="1" t="s">
        <v>2</v>
      </c>
      <c r="F45" s="2" t="s">
        <v>5</v>
      </c>
      <c r="G45" s="3" t="s">
        <v>7</v>
      </c>
      <c r="H45" s="13">
        <v>3200</v>
      </c>
      <c r="I45" s="14"/>
    </row>
    <row r="46" spans="1:9" hidden="1" x14ac:dyDescent="0.2">
      <c r="A46" s="21" t="s">
        <v>81</v>
      </c>
      <c r="B46" s="20">
        <v>40939</v>
      </c>
      <c r="C46" s="1" t="s">
        <v>83</v>
      </c>
      <c r="D46" s="1" t="s">
        <v>84</v>
      </c>
      <c r="E46" s="1" t="s">
        <v>2</v>
      </c>
      <c r="F46" s="2" t="s">
        <v>5</v>
      </c>
      <c r="G46" s="3" t="s">
        <v>7</v>
      </c>
      <c r="H46" s="13">
        <v>3000</v>
      </c>
      <c r="I46" s="14"/>
    </row>
    <row r="47" spans="1:9" hidden="1" x14ac:dyDescent="0.2">
      <c r="A47" s="21" t="s">
        <v>70</v>
      </c>
      <c r="B47" s="20">
        <v>40934</v>
      </c>
      <c r="C47" s="1" t="s">
        <v>87</v>
      </c>
      <c r="D47" s="1" t="s">
        <v>88</v>
      </c>
      <c r="E47" s="1" t="s">
        <v>2</v>
      </c>
      <c r="F47" s="2" t="s">
        <v>11</v>
      </c>
      <c r="G47" s="3" t="s">
        <v>8</v>
      </c>
      <c r="H47" s="13">
        <v>25000</v>
      </c>
      <c r="I47" s="13"/>
    </row>
    <row r="48" spans="1:9" x14ac:dyDescent="0.2">
      <c r="A48" s="21" t="s">
        <v>69</v>
      </c>
      <c r="B48" s="20">
        <v>40934</v>
      </c>
      <c r="C48" s="16" t="s">
        <v>83</v>
      </c>
      <c r="D48" s="16" t="s">
        <v>84</v>
      </c>
      <c r="E48" s="1" t="s">
        <v>4</v>
      </c>
      <c r="F48" s="2" t="s">
        <v>11</v>
      </c>
      <c r="G48" s="3" t="s">
        <v>8</v>
      </c>
      <c r="H48" s="13">
        <v>22500</v>
      </c>
      <c r="I48" s="13"/>
    </row>
    <row r="49" spans="1:9" hidden="1" x14ac:dyDescent="0.2">
      <c r="A49" s="21" t="s">
        <v>55</v>
      </c>
      <c r="B49" s="20">
        <v>40926</v>
      </c>
      <c r="C49" s="1" t="s">
        <v>83</v>
      </c>
      <c r="D49" s="1" t="s">
        <v>84</v>
      </c>
      <c r="E49" s="1" t="s">
        <v>2</v>
      </c>
      <c r="F49" s="2" t="s">
        <v>11</v>
      </c>
      <c r="G49" s="3" t="s">
        <v>8</v>
      </c>
      <c r="H49" s="13">
        <v>18000</v>
      </c>
      <c r="I49" s="13"/>
    </row>
    <row r="50" spans="1:9" hidden="1" x14ac:dyDescent="0.2">
      <c r="A50" s="21" t="s">
        <v>27</v>
      </c>
      <c r="B50" s="20">
        <v>40912</v>
      </c>
      <c r="C50" s="19" t="s">
        <v>83</v>
      </c>
      <c r="D50" s="19" t="s">
        <v>84</v>
      </c>
      <c r="E50" s="19" t="s">
        <v>3</v>
      </c>
      <c r="F50" s="17" t="s">
        <v>11</v>
      </c>
      <c r="G50" s="18" t="s">
        <v>8</v>
      </c>
      <c r="H50" s="12">
        <v>8490</v>
      </c>
      <c r="I50" s="12"/>
    </row>
    <row r="51" spans="1:9" hidden="1" x14ac:dyDescent="0.2">
      <c r="A51" s="21" t="s">
        <v>45</v>
      </c>
      <c r="B51" s="20">
        <v>40919</v>
      </c>
      <c r="C51" s="1" t="s">
        <v>87</v>
      </c>
      <c r="D51" s="1" t="s">
        <v>88</v>
      </c>
      <c r="E51" s="1" t="s">
        <v>2</v>
      </c>
      <c r="F51" s="2" t="s">
        <v>11</v>
      </c>
      <c r="G51" s="3" t="s">
        <v>8</v>
      </c>
      <c r="H51" s="13">
        <v>7500</v>
      </c>
      <c r="I51" s="13"/>
    </row>
    <row r="52" spans="1:9" hidden="1" x14ac:dyDescent="0.2">
      <c r="A52" s="21" t="s">
        <v>29</v>
      </c>
      <c r="B52" s="29">
        <v>40912</v>
      </c>
      <c r="C52" s="19" t="s">
        <v>85</v>
      </c>
      <c r="D52" s="19" t="s">
        <v>86</v>
      </c>
      <c r="E52" s="19" t="s">
        <v>3</v>
      </c>
      <c r="F52" s="17" t="s">
        <v>11</v>
      </c>
      <c r="G52" s="18" t="s">
        <v>8</v>
      </c>
      <c r="H52" s="12">
        <v>7450</v>
      </c>
      <c r="I52" s="12"/>
    </row>
    <row r="53" spans="1:9" hidden="1" x14ac:dyDescent="0.2">
      <c r="A53" s="21" t="s">
        <v>31</v>
      </c>
      <c r="B53" s="20">
        <v>40912</v>
      </c>
      <c r="C53" s="16" t="s">
        <v>89</v>
      </c>
      <c r="D53" s="16" t="s">
        <v>90</v>
      </c>
      <c r="E53" s="4" t="s">
        <v>3</v>
      </c>
      <c r="F53" s="5" t="s">
        <v>11</v>
      </c>
      <c r="G53" s="6" t="s">
        <v>8</v>
      </c>
      <c r="H53" s="12">
        <v>6780</v>
      </c>
      <c r="I53" s="12"/>
    </row>
    <row r="54" spans="1:9" hidden="1" x14ac:dyDescent="0.2">
      <c r="A54" s="21" t="s">
        <v>49</v>
      </c>
      <c r="B54" s="20">
        <v>40922</v>
      </c>
      <c r="C54" s="1" t="s">
        <v>85</v>
      </c>
      <c r="D54" s="1" t="s">
        <v>86</v>
      </c>
      <c r="E54" s="1" t="s">
        <v>3</v>
      </c>
      <c r="F54" s="2" t="s">
        <v>11</v>
      </c>
      <c r="G54" s="3" t="s">
        <v>8</v>
      </c>
      <c r="H54" s="13">
        <v>4800</v>
      </c>
      <c r="I54" s="13"/>
    </row>
    <row r="55" spans="1:9" hidden="1" x14ac:dyDescent="0.2">
      <c r="A55" s="21" t="s">
        <v>46</v>
      </c>
      <c r="B55" s="20">
        <v>40919</v>
      </c>
      <c r="C55" s="1" t="s">
        <v>89</v>
      </c>
      <c r="D55" s="1" t="s">
        <v>90</v>
      </c>
      <c r="E55" s="1" t="s">
        <v>3</v>
      </c>
      <c r="F55" s="2" t="s">
        <v>11</v>
      </c>
      <c r="G55" s="3" t="s">
        <v>8</v>
      </c>
      <c r="H55" s="13">
        <v>4650</v>
      </c>
      <c r="I55" s="13"/>
    </row>
    <row r="56" spans="1:9" hidden="1" x14ac:dyDescent="0.2">
      <c r="A56" s="21" t="s">
        <v>42</v>
      </c>
      <c r="B56" s="20">
        <v>40917</v>
      </c>
      <c r="C56" s="1" t="s">
        <v>85</v>
      </c>
      <c r="D56" s="1" t="s">
        <v>86</v>
      </c>
      <c r="E56" s="1" t="s">
        <v>4</v>
      </c>
      <c r="F56" s="2" t="s">
        <v>11</v>
      </c>
      <c r="G56" s="3" t="s">
        <v>8</v>
      </c>
      <c r="H56" s="13">
        <v>3240</v>
      </c>
      <c r="I56" s="13"/>
    </row>
    <row r="57" spans="1:9" hidden="1" x14ac:dyDescent="0.2">
      <c r="A57" s="21" t="s">
        <v>51</v>
      </c>
      <c r="B57" s="20">
        <v>40924</v>
      </c>
      <c r="C57" s="1" t="s">
        <v>87</v>
      </c>
      <c r="D57" s="1" t="s">
        <v>88</v>
      </c>
      <c r="E57" s="1" t="s">
        <v>3</v>
      </c>
      <c r="F57" s="2" t="s">
        <v>11</v>
      </c>
      <c r="G57" s="3" t="s">
        <v>7</v>
      </c>
      <c r="H57" s="13">
        <v>32000</v>
      </c>
      <c r="I57" s="13"/>
    </row>
    <row r="58" spans="1:9" hidden="1" x14ac:dyDescent="0.2">
      <c r="A58" s="21" t="s">
        <v>23</v>
      </c>
      <c r="B58" s="20">
        <v>40911</v>
      </c>
      <c r="C58" s="4" t="s">
        <v>83</v>
      </c>
      <c r="D58" s="4" t="s">
        <v>84</v>
      </c>
      <c r="E58" s="4" t="s">
        <v>4</v>
      </c>
      <c r="F58" s="5" t="s">
        <v>11</v>
      </c>
      <c r="G58" s="6" t="s">
        <v>7</v>
      </c>
      <c r="H58" s="12">
        <v>27000</v>
      </c>
      <c r="I58" s="12"/>
    </row>
    <row r="59" spans="1:9" hidden="1" x14ac:dyDescent="0.2">
      <c r="A59" s="21" t="s">
        <v>82</v>
      </c>
      <c r="B59" s="20">
        <v>40939</v>
      </c>
      <c r="C59" s="1" t="s">
        <v>89</v>
      </c>
      <c r="D59" s="1" t="s">
        <v>90</v>
      </c>
      <c r="E59" s="1" t="s">
        <v>4</v>
      </c>
      <c r="F59" s="2" t="s">
        <v>11</v>
      </c>
      <c r="G59" s="3" t="s">
        <v>7</v>
      </c>
      <c r="H59" s="13">
        <v>21500</v>
      </c>
      <c r="I59" s="13"/>
    </row>
    <row r="60" spans="1:9" hidden="1" x14ac:dyDescent="0.2">
      <c r="A60" s="21" t="s">
        <v>63</v>
      </c>
      <c r="B60" s="20">
        <v>40929</v>
      </c>
      <c r="C60" s="1" t="s">
        <v>89</v>
      </c>
      <c r="D60" s="1" t="s">
        <v>90</v>
      </c>
      <c r="E60" s="1" t="s">
        <v>2</v>
      </c>
      <c r="F60" s="2" t="s">
        <v>11</v>
      </c>
      <c r="G60" s="3" t="s">
        <v>7</v>
      </c>
      <c r="H60" s="13">
        <v>18500</v>
      </c>
      <c r="I60" s="13"/>
    </row>
    <row r="61" spans="1:9" hidden="1" x14ac:dyDescent="0.2">
      <c r="A61" s="21" t="s">
        <v>57</v>
      </c>
      <c r="B61" s="20">
        <v>40927</v>
      </c>
      <c r="C61" s="1" t="s">
        <v>85</v>
      </c>
      <c r="D61" s="1" t="s">
        <v>86</v>
      </c>
      <c r="E61" s="1" t="s">
        <v>2</v>
      </c>
      <c r="F61" s="2" t="s">
        <v>11</v>
      </c>
      <c r="G61" s="3" t="s">
        <v>7</v>
      </c>
      <c r="H61" s="13">
        <v>12500</v>
      </c>
      <c r="I61" s="13"/>
    </row>
    <row r="62" spans="1:9" hidden="1" x14ac:dyDescent="0.2">
      <c r="A62" s="21" t="s">
        <v>73</v>
      </c>
      <c r="B62" s="20">
        <v>40935</v>
      </c>
      <c r="C62" s="19" t="s">
        <v>87</v>
      </c>
      <c r="D62" s="19" t="s">
        <v>88</v>
      </c>
      <c r="E62" s="19" t="s">
        <v>4</v>
      </c>
      <c r="F62" s="17" t="s">
        <v>11</v>
      </c>
      <c r="G62" s="18" t="s">
        <v>7</v>
      </c>
      <c r="H62" s="13">
        <v>12500</v>
      </c>
      <c r="I62" s="13"/>
    </row>
    <row r="63" spans="1:9" hidden="1" x14ac:dyDescent="0.2">
      <c r="A63" s="21" t="s">
        <v>80</v>
      </c>
      <c r="B63" s="20">
        <v>40938</v>
      </c>
      <c r="C63" s="1" t="s">
        <v>89</v>
      </c>
      <c r="D63" s="1" t="s">
        <v>90</v>
      </c>
      <c r="E63" s="1" t="s">
        <v>2</v>
      </c>
      <c r="F63" s="2" t="s">
        <v>11</v>
      </c>
      <c r="G63" s="3" t="s">
        <v>7</v>
      </c>
      <c r="H63" s="13">
        <v>12000</v>
      </c>
      <c r="I63" s="13"/>
    </row>
    <row r="64" spans="1:9" hidden="1" x14ac:dyDescent="0.2">
      <c r="A64" s="21" t="s">
        <v>33</v>
      </c>
      <c r="B64" s="20">
        <v>40913</v>
      </c>
      <c r="C64" s="19" t="s">
        <v>83</v>
      </c>
      <c r="D64" s="19" t="s">
        <v>84</v>
      </c>
      <c r="E64" s="19" t="s">
        <v>2</v>
      </c>
      <c r="F64" s="17" t="s">
        <v>11</v>
      </c>
      <c r="G64" s="18" t="s">
        <v>7</v>
      </c>
      <c r="H64" s="24">
        <v>8560</v>
      </c>
      <c r="I64" s="24"/>
    </row>
    <row r="65" spans="1:9" hidden="1" x14ac:dyDescent="0.2">
      <c r="A65" s="21" t="s">
        <v>76</v>
      </c>
      <c r="B65" s="20">
        <v>40936</v>
      </c>
      <c r="C65" s="19" t="s">
        <v>83</v>
      </c>
      <c r="D65" s="19" t="s">
        <v>84</v>
      </c>
      <c r="E65" s="19" t="s">
        <v>4</v>
      </c>
      <c r="F65" s="17" t="s">
        <v>11</v>
      </c>
      <c r="G65" s="18" t="s">
        <v>7</v>
      </c>
      <c r="H65" s="13">
        <v>8400</v>
      </c>
      <c r="I65" s="13"/>
    </row>
    <row r="66" spans="1:9" hidden="1" x14ac:dyDescent="0.2">
      <c r="A66" s="21" t="s">
        <v>43</v>
      </c>
      <c r="B66" s="20">
        <v>40918</v>
      </c>
      <c r="C66" s="19" t="s">
        <v>89</v>
      </c>
      <c r="D66" s="19" t="s">
        <v>90</v>
      </c>
      <c r="E66" s="19" t="s">
        <v>4</v>
      </c>
      <c r="F66" s="17" t="s">
        <v>11</v>
      </c>
      <c r="G66" s="18" t="s">
        <v>7</v>
      </c>
      <c r="H66" s="13">
        <v>7690</v>
      </c>
      <c r="I66" s="13"/>
    </row>
    <row r="67" spans="1:9" hidden="1" x14ac:dyDescent="0.2">
      <c r="A67" s="21" t="s">
        <v>50</v>
      </c>
      <c r="B67" s="20">
        <v>40923</v>
      </c>
      <c r="C67" s="19" t="s">
        <v>83</v>
      </c>
      <c r="D67" s="19" t="s">
        <v>84</v>
      </c>
      <c r="E67" s="19" t="s">
        <v>2</v>
      </c>
      <c r="F67" s="17" t="s">
        <v>11</v>
      </c>
      <c r="G67" s="18" t="s">
        <v>7</v>
      </c>
      <c r="H67" s="13">
        <v>7200</v>
      </c>
      <c r="I67" s="13"/>
    </row>
    <row r="68" spans="1:9" hidden="1" x14ac:dyDescent="0.2">
      <c r="A68" s="21" t="s">
        <v>22</v>
      </c>
      <c r="B68" s="20">
        <v>40911</v>
      </c>
      <c r="C68" s="19" t="s">
        <v>83</v>
      </c>
      <c r="D68" s="19" t="s">
        <v>84</v>
      </c>
      <c r="E68" s="19" t="s">
        <v>3</v>
      </c>
      <c r="F68" s="17" t="s">
        <v>11</v>
      </c>
      <c r="G68" s="18" t="s">
        <v>7</v>
      </c>
      <c r="H68" s="12">
        <v>6780</v>
      </c>
      <c r="I68" s="12"/>
    </row>
    <row r="69" spans="1:9" hidden="1" x14ac:dyDescent="0.2">
      <c r="A69" s="21" t="s">
        <v>65</v>
      </c>
      <c r="B69" s="20">
        <v>40930</v>
      </c>
      <c r="C69" s="1" t="s">
        <v>83</v>
      </c>
      <c r="D69" s="1" t="s">
        <v>84</v>
      </c>
      <c r="E69" s="1" t="s">
        <v>3</v>
      </c>
      <c r="F69" s="2" t="s">
        <v>11</v>
      </c>
      <c r="G69" s="3" t="s">
        <v>7</v>
      </c>
      <c r="H69" s="13">
        <v>6540</v>
      </c>
      <c r="I69" s="13"/>
    </row>
    <row r="70" spans="1:9" hidden="1" x14ac:dyDescent="0.2">
      <c r="A70" s="21" t="s">
        <v>30</v>
      </c>
      <c r="B70" s="20">
        <v>40912</v>
      </c>
      <c r="C70" s="16" t="s">
        <v>87</v>
      </c>
      <c r="D70" s="16" t="s">
        <v>88</v>
      </c>
      <c r="E70" s="16" t="s">
        <v>4</v>
      </c>
      <c r="F70" s="5" t="s">
        <v>11</v>
      </c>
      <c r="G70" s="18" t="s">
        <v>7</v>
      </c>
      <c r="H70" s="12">
        <v>5432</v>
      </c>
      <c r="I70" s="12"/>
    </row>
    <row r="71" spans="1:9" hidden="1" x14ac:dyDescent="0.2">
      <c r="A71" s="21" t="s">
        <v>28</v>
      </c>
      <c r="B71" s="20">
        <v>40912</v>
      </c>
      <c r="C71" s="16" t="s">
        <v>83</v>
      </c>
      <c r="D71" s="16" t="s">
        <v>84</v>
      </c>
      <c r="E71" s="16" t="s">
        <v>4</v>
      </c>
      <c r="F71" s="5" t="s">
        <v>11</v>
      </c>
      <c r="G71" s="18" t="s">
        <v>7</v>
      </c>
      <c r="H71" s="12">
        <v>5432</v>
      </c>
      <c r="I71" s="12"/>
    </row>
    <row r="72" spans="1:9" hidden="1" x14ac:dyDescent="0.2">
      <c r="A72" s="21" t="s">
        <v>38</v>
      </c>
      <c r="B72" s="20">
        <v>40915</v>
      </c>
      <c r="C72" s="19" t="s">
        <v>85</v>
      </c>
      <c r="D72" s="19" t="s">
        <v>86</v>
      </c>
      <c r="E72" s="19" t="s">
        <v>3</v>
      </c>
      <c r="F72" s="17" t="s">
        <v>11</v>
      </c>
      <c r="G72" s="18" t="s">
        <v>7</v>
      </c>
      <c r="H72" s="12">
        <v>5400</v>
      </c>
      <c r="I72" s="12"/>
    </row>
    <row r="73" spans="1:9" hidden="1" x14ac:dyDescent="0.2">
      <c r="A73" s="21" t="s">
        <v>64</v>
      </c>
      <c r="B73" s="20">
        <v>40929</v>
      </c>
      <c r="C73" s="1" t="s">
        <v>89</v>
      </c>
      <c r="D73" s="1" t="s">
        <v>90</v>
      </c>
      <c r="E73" s="1" t="s">
        <v>4</v>
      </c>
      <c r="F73" s="2" t="s">
        <v>11</v>
      </c>
      <c r="G73" s="3" t="s">
        <v>7</v>
      </c>
      <c r="H73" s="13">
        <v>5400</v>
      </c>
      <c r="I73" s="13"/>
    </row>
    <row r="74" spans="1:9" hidden="1" x14ac:dyDescent="0.2">
      <c r="A74" s="21" t="s">
        <v>26</v>
      </c>
      <c r="B74" s="20">
        <v>40912</v>
      </c>
      <c r="C74" s="19" t="s">
        <v>83</v>
      </c>
      <c r="D74" s="19" t="s">
        <v>84</v>
      </c>
      <c r="E74" s="19" t="s">
        <v>2</v>
      </c>
      <c r="F74" s="17" t="s">
        <v>11</v>
      </c>
      <c r="G74" s="18" t="s">
        <v>7</v>
      </c>
      <c r="H74" s="12">
        <v>4550</v>
      </c>
      <c r="I74" s="12"/>
    </row>
    <row r="75" spans="1:9" hidden="1" x14ac:dyDescent="0.2">
      <c r="A75" s="21" t="s">
        <v>56</v>
      </c>
      <c r="B75" s="20">
        <v>40927</v>
      </c>
      <c r="C75" s="1" t="s">
        <v>83</v>
      </c>
      <c r="D75" s="1" t="s">
        <v>84</v>
      </c>
      <c r="E75" s="1" t="s">
        <v>2</v>
      </c>
      <c r="F75" s="2" t="s">
        <v>11</v>
      </c>
      <c r="G75" s="3" t="s">
        <v>7</v>
      </c>
      <c r="H75" s="13">
        <v>4500</v>
      </c>
      <c r="I75" s="13"/>
    </row>
    <row r="76" spans="1:9" x14ac:dyDescent="0.2">
      <c r="C76"/>
    </row>
  </sheetData>
  <mergeCells count="2">
    <mergeCell ref="A2:K2"/>
    <mergeCell ref="A1:J1"/>
  </mergeCells>
  <pageMargins left="0.7" right="0.7" top="0.75" bottom="0.75" header="0.3" footer="0.3"/>
  <pageSetup pageOrder="overThenDown" orientation="portrait" r:id="rId1"/>
  <headerFooter>
    <oddFooter>&amp;LAlma Mulabegovic&amp;C&amp;A&amp;R&amp;F</oddFooter>
  </headerFooter>
  <rowBreaks count="1" manualBreakCount="1">
    <brk id="5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selection activeCell="B12" sqref="B12"/>
    </sheetView>
  </sheetViews>
  <sheetFormatPr defaultRowHeight="12.75" x14ac:dyDescent="0.2"/>
  <cols>
    <col min="1" max="1" width="12.7109375" customWidth="1"/>
    <col min="2" max="2" width="15.7109375" customWidth="1"/>
    <col min="3" max="3" width="12.7109375" style="32" customWidth="1"/>
    <col min="4" max="4" width="12.7109375" customWidth="1"/>
    <col min="5" max="5" width="18.85546875" bestFit="1" customWidth="1"/>
    <col min="6" max="6" width="18.140625" bestFit="1" customWidth="1"/>
    <col min="7" max="7" width="17.28515625" customWidth="1"/>
    <col min="8" max="8" width="14.85546875" customWidth="1"/>
    <col min="9" max="9" width="11.42578125" customWidth="1"/>
    <col min="10" max="10" width="12.7109375" customWidth="1"/>
    <col min="11" max="11" width="11.42578125" customWidth="1"/>
  </cols>
  <sheetData>
    <row r="1" spans="1:11" ht="33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ht="16.5" x14ac:dyDescent="0.3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39"/>
    </row>
    <row r="3" spans="1:11" ht="16.5" x14ac:dyDescent="0.3">
      <c r="A3" s="26" t="s">
        <v>91</v>
      </c>
      <c r="B3" s="30"/>
      <c r="C3" s="27">
        <v>0.25</v>
      </c>
      <c r="E3" s="30"/>
      <c r="F3" s="30"/>
      <c r="G3" s="30"/>
      <c r="H3" s="30"/>
      <c r="I3" s="30"/>
      <c r="J3" s="30"/>
      <c r="K3" s="30"/>
    </row>
    <row r="4" spans="1:11" ht="18" x14ac:dyDescent="0.35">
      <c r="A4" s="7"/>
      <c r="B4" s="11"/>
      <c r="C4" s="31"/>
      <c r="D4" s="10"/>
      <c r="E4" s="10"/>
      <c r="F4" s="10"/>
      <c r="G4" s="10"/>
      <c r="H4" s="10"/>
      <c r="I4" s="10"/>
      <c r="J4" s="7"/>
      <c r="K4" s="7"/>
    </row>
    <row r="5" spans="1:11" ht="27.75" customHeight="1" x14ac:dyDescent="0.2">
      <c r="A5" s="25" t="s">
        <v>14</v>
      </c>
      <c r="B5" s="8" t="s">
        <v>9</v>
      </c>
      <c r="C5" s="15" t="s">
        <v>92</v>
      </c>
      <c r="D5" s="15" t="s">
        <v>93</v>
      </c>
      <c r="E5" s="8" t="s">
        <v>1</v>
      </c>
      <c r="F5" s="15" t="s">
        <v>13</v>
      </c>
      <c r="G5" s="8" t="s">
        <v>12</v>
      </c>
      <c r="H5" s="9" t="s">
        <v>6</v>
      </c>
      <c r="I5" s="15" t="s">
        <v>96</v>
      </c>
      <c r="J5" s="33" t="s">
        <v>94</v>
      </c>
    </row>
    <row r="6" spans="1:11" x14ac:dyDescent="0.2">
      <c r="A6" s="21" t="s">
        <v>15</v>
      </c>
      <c r="B6" s="20">
        <v>40909</v>
      </c>
      <c r="C6" s="4" t="s">
        <v>83</v>
      </c>
      <c r="D6" s="4" t="s">
        <v>84</v>
      </c>
      <c r="E6" s="4" t="s">
        <v>4</v>
      </c>
      <c r="F6" s="5" t="s">
        <v>5</v>
      </c>
      <c r="G6" s="6" t="s">
        <v>8</v>
      </c>
      <c r="H6" s="12">
        <v>15000</v>
      </c>
      <c r="I6" s="34"/>
      <c r="J6" s="34"/>
    </row>
    <row r="7" spans="1:11" x14ac:dyDescent="0.2">
      <c r="A7" s="21" t="s">
        <v>16</v>
      </c>
      <c r="B7" s="20">
        <v>40909</v>
      </c>
      <c r="C7" s="4" t="s">
        <v>85</v>
      </c>
      <c r="D7" s="4" t="s">
        <v>86</v>
      </c>
      <c r="E7" s="4" t="s">
        <v>4</v>
      </c>
      <c r="F7" s="5" t="s">
        <v>5</v>
      </c>
      <c r="G7" s="6" t="s">
        <v>8</v>
      </c>
      <c r="H7" s="12">
        <v>12000</v>
      </c>
      <c r="I7" s="34"/>
      <c r="J7" s="34"/>
    </row>
    <row r="8" spans="1:11" x14ac:dyDescent="0.2">
      <c r="A8" s="21" t="s">
        <v>17</v>
      </c>
      <c r="B8" s="20">
        <v>40910</v>
      </c>
      <c r="C8" s="16" t="s">
        <v>83</v>
      </c>
      <c r="D8" s="16" t="s">
        <v>84</v>
      </c>
      <c r="E8" s="16" t="s">
        <v>2</v>
      </c>
      <c r="F8" s="17" t="s">
        <v>5</v>
      </c>
      <c r="G8" s="18" t="s">
        <v>8</v>
      </c>
      <c r="H8" s="12">
        <v>3240</v>
      </c>
      <c r="I8" s="34"/>
      <c r="J8" s="34"/>
    </row>
    <row r="9" spans="1:11" x14ac:dyDescent="0.2">
      <c r="A9" s="21" t="s">
        <v>18</v>
      </c>
      <c r="B9" s="20">
        <v>40910</v>
      </c>
      <c r="C9" s="19" t="s">
        <v>87</v>
      </c>
      <c r="D9" s="19" t="s">
        <v>88</v>
      </c>
      <c r="E9" s="19" t="s">
        <v>2</v>
      </c>
      <c r="F9" s="17" t="s">
        <v>5</v>
      </c>
      <c r="G9" s="18" t="s">
        <v>8</v>
      </c>
      <c r="H9" s="12">
        <v>4080</v>
      </c>
      <c r="I9" s="34"/>
      <c r="J9" s="34"/>
    </row>
    <row r="10" spans="1:11" x14ac:dyDescent="0.2">
      <c r="A10" s="21" t="s">
        <v>19</v>
      </c>
      <c r="B10" s="20">
        <v>40910</v>
      </c>
      <c r="C10" s="4" t="s">
        <v>89</v>
      </c>
      <c r="D10" s="4" t="s">
        <v>90</v>
      </c>
      <c r="E10" s="4" t="s">
        <v>3</v>
      </c>
      <c r="F10" s="5" t="s">
        <v>5</v>
      </c>
      <c r="G10" s="6" t="s">
        <v>8</v>
      </c>
      <c r="H10" s="12">
        <v>5432</v>
      </c>
      <c r="I10" s="34"/>
      <c r="J10" s="34"/>
    </row>
    <row r="11" spans="1:11" x14ac:dyDescent="0.2">
      <c r="A11" s="21" t="s">
        <v>20</v>
      </c>
      <c r="B11" s="20">
        <v>40911</v>
      </c>
      <c r="C11" s="19" t="s">
        <v>83</v>
      </c>
      <c r="D11" s="19" t="s">
        <v>84</v>
      </c>
      <c r="E11" s="19" t="s">
        <v>2</v>
      </c>
      <c r="F11" s="17" t="s">
        <v>5</v>
      </c>
      <c r="G11" s="18" t="s">
        <v>7</v>
      </c>
      <c r="H11" s="12">
        <v>6780</v>
      </c>
      <c r="I11" s="34"/>
      <c r="J11" s="34"/>
    </row>
    <row r="12" spans="1:11" x14ac:dyDescent="0.2">
      <c r="A12" s="21" t="s">
        <v>21</v>
      </c>
      <c r="B12" s="20">
        <v>40911</v>
      </c>
      <c r="C12" s="19" t="s">
        <v>87</v>
      </c>
      <c r="D12" s="19" t="s">
        <v>88</v>
      </c>
      <c r="E12" s="19" t="s">
        <v>4</v>
      </c>
      <c r="F12" s="17" t="s">
        <v>5</v>
      </c>
      <c r="G12" s="18" t="s">
        <v>7</v>
      </c>
      <c r="H12" s="12">
        <v>5432</v>
      </c>
      <c r="I12" s="34"/>
      <c r="J12" s="34"/>
    </row>
    <row r="13" spans="1:11" x14ac:dyDescent="0.2">
      <c r="A13" s="21" t="s">
        <v>22</v>
      </c>
      <c r="B13" s="20">
        <v>40911</v>
      </c>
      <c r="C13" s="19" t="s">
        <v>83</v>
      </c>
      <c r="D13" s="19" t="s">
        <v>84</v>
      </c>
      <c r="E13" s="19" t="s">
        <v>3</v>
      </c>
      <c r="F13" s="17" t="s">
        <v>11</v>
      </c>
      <c r="G13" s="18" t="s">
        <v>7</v>
      </c>
      <c r="H13" s="12">
        <v>6780</v>
      </c>
      <c r="I13" s="35"/>
      <c r="J13" s="34"/>
    </row>
    <row r="14" spans="1:11" x14ac:dyDescent="0.2">
      <c r="A14" s="21" t="s">
        <v>23</v>
      </c>
      <c r="B14" s="20">
        <v>40911</v>
      </c>
      <c r="C14" s="4" t="s">
        <v>83</v>
      </c>
      <c r="D14" s="4" t="s">
        <v>84</v>
      </c>
      <c r="E14" s="4" t="s">
        <v>4</v>
      </c>
      <c r="F14" s="5" t="s">
        <v>11</v>
      </c>
      <c r="G14" s="6" t="s">
        <v>7</v>
      </c>
      <c r="H14" s="12">
        <v>27000</v>
      </c>
      <c r="I14" s="35"/>
      <c r="J14" s="34"/>
    </row>
    <row r="15" spans="1:11" x14ac:dyDescent="0.2">
      <c r="A15" s="21" t="s">
        <v>24</v>
      </c>
      <c r="B15" s="20">
        <v>40912</v>
      </c>
      <c r="C15" s="19" t="s">
        <v>85</v>
      </c>
      <c r="D15" s="19" t="s">
        <v>86</v>
      </c>
      <c r="E15" s="19" t="s">
        <v>2</v>
      </c>
      <c r="F15" s="17" t="s">
        <v>5</v>
      </c>
      <c r="G15" s="18" t="s">
        <v>7</v>
      </c>
      <c r="H15" s="12">
        <v>10000</v>
      </c>
      <c r="I15" s="34"/>
      <c r="J15" s="34"/>
    </row>
    <row r="16" spans="1:11" x14ac:dyDescent="0.2">
      <c r="A16" s="21" t="s">
        <v>25</v>
      </c>
      <c r="B16" s="20">
        <v>40912</v>
      </c>
      <c r="C16" s="19" t="s">
        <v>87</v>
      </c>
      <c r="D16" s="19" t="s">
        <v>88</v>
      </c>
      <c r="E16" s="19" t="s">
        <v>2</v>
      </c>
      <c r="F16" s="17" t="s">
        <v>5</v>
      </c>
      <c r="G16" s="18" t="s">
        <v>7</v>
      </c>
      <c r="H16" s="12">
        <v>10000</v>
      </c>
      <c r="I16" s="34"/>
      <c r="J16" s="34"/>
    </row>
    <row r="17" spans="1:10" x14ac:dyDescent="0.2">
      <c r="A17" s="21" t="s">
        <v>26</v>
      </c>
      <c r="B17" s="20">
        <v>40912</v>
      </c>
      <c r="C17" s="19" t="s">
        <v>83</v>
      </c>
      <c r="D17" s="19" t="s">
        <v>84</v>
      </c>
      <c r="E17" s="19" t="s">
        <v>2</v>
      </c>
      <c r="F17" s="17" t="s">
        <v>11</v>
      </c>
      <c r="G17" s="18" t="s">
        <v>7</v>
      </c>
      <c r="H17" s="12">
        <v>4550</v>
      </c>
      <c r="I17" s="35"/>
      <c r="J17" s="34"/>
    </row>
    <row r="18" spans="1:10" x14ac:dyDescent="0.2">
      <c r="A18" s="21" t="s">
        <v>27</v>
      </c>
      <c r="B18" s="20">
        <v>40912</v>
      </c>
      <c r="C18" s="19" t="s">
        <v>83</v>
      </c>
      <c r="D18" s="19" t="s">
        <v>84</v>
      </c>
      <c r="E18" s="19" t="s">
        <v>3</v>
      </c>
      <c r="F18" s="17" t="s">
        <v>11</v>
      </c>
      <c r="G18" s="18" t="s">
        <v>8</v>
      </c>
      <c r="H18" s="12">
        <v>8490</v>
      </c>
      <c r="I18" s="35"/>
      <c r="J18" s="34"/>
    </row>
    <row r="19" spans="1:10" x14ac:dyDescent="0.2">
      <c r="A19" s="21" t="s">
        <v>28</v>
      </c>
      <c r="B19" s="20">
        <v>40912</v>
      </c>
      <c r="C19" s="16" t="s">
        <v>83</v>
      </c>
      <c r="D19" s="16" t="s">
        <v>84</v>
      </c>
      <c r="E19" s="16" t="s">
        <v>4</v>
      </c>
      <c r="F19" s="5" t="s">
        <v>11</v>
      </c>
      <c r="G19" s="18" t="s">
        <v>7</v>
      </c>
      <c r="H19" s="12">
        <v>5432</v>
      </c>
      <c r="I19" s="35"/>
      <c r="J19" s="34"/>
    </row>
    <row r="20" spans="1:10" x14ac:dyDescent="0.2">
      <c r="A20" s="21" t="s">
        <v>29</v>
      </c>
      <c r="B20" s="29">
        <v>40912</v>
      </c>
      <c r="C20" s="19" t="s">
        <v>85</v>
      </c>
      <c r="D20" s="19" t="s">
        <v>86</v>
      </c>
      <c r="E20" s="19" t="s">
        <v>3</v>
      </c>
      <c r="F20" s="17" t="s">
        <v>11</v>
      </c>
      <c r="G20" s="18" t="s">
        <v>8</v>
      </c>
      <c r="H20" s="12">
        <v>7450</v>
      </c>
      <c r="I20" s="35"/>
      <c r="J20" s="34"/>
    </row>
    <row r="21" spans="1:10" x14ac:dyDescent="0.2">
      <c r="A21" s="21" t="s">
        <v>30</v>
      </c>
      <c r="B21" s="20">
        <v>40912</v>
      </c>
      <c r="C21" s="16" t="s">
        <v>87</v>
      </c>
      <c r="D21" s="16" t="s">
        <v>88</v>
      </c>
      <c r="E21" s="16" t="s">
        <v>4</v>
      </c>
      <c r="F21" s="5" t="s">
        <v>11</v>
      </c>
      <c r="G21" s="18" t="s">
        <v>7</v>
      </c>
      <c r="H21" s="12">
        <v>5432</v>
      </c>
      <c r="I21" s="35"/>
      <c r="J21" s="34"/>
    </row>
    <row r="22" spans="1:10" x14ac:dyDescent="0.2">
      <c r="A22" s="21" t="s">
        <v>31</v>
      </c>
      <c r="B22" s="20">
        <v>40912</v>
      </c>
      <c r="C22" s="16" t="s">
        <v>89</v>
      </c>
      <c r="D22" s="16" t="s">
        <v>90</v>
      </c>
      <c r="E22" s="4" t="s">
        <v>3</v>
      </c>
      <c r="F22" s="5" t="s">
        <v>11</v>
      </c>
      <c r="G22" s="6" t="s">
        <v>8</v>
      </c>
      <c r="H22" s="12">
        <v>6780</v>
      </c>
      <c r="I22" s="35"/>
      <c r="J22" s="34"/>
    </row>
    <row r="23" spans="1:10" x14ac:dyDescent="0.2">
      <c r="A23" s="21" t="s">
        <v>32</v>
      </c>
      <c r="B23" s="20">
        <v>40913</v>
      </c>
      <c r="C23" s="19" t="s">
        <v>83</v>
      </c>
      <c r="D23" s="19" t="s">
        <v>84</v>
      </c>
      <c r="E23" s="19" t="s">
        <v>2</v>
      </c>
      <c r="F23" s="17" t="s">
        <v>5</v>
      </c>
      <c r="G23" s="18" t="s">
        <v>7</v>
      </c>
      <c r="H23" s="24">
        <v>7450</v>
      </c>
      <c r="I23" s="34"/>
      <c r="J23" s="34"/>
    </row>
    <row r="24" spans="1:10" x14ac:dyDescent="0.2">
      <c r="A24" s="21" t="s">
        <v>33</v>
      </c>
      <c r="B24" s="20">
        <v>40913</v>
      </c>
      <c r="C24" s="19" t="s">
        <v>83</v>
      </c>
      <c r="D24" s="19" t="s">
        <v>84</v>
      </c>
      <c r="E24" s="19" t="s">
        <v>2</v>
      </c>
      <c r="F24" s="17" t="s">
        <v>11</v>
      </c>
      <c r="G24" s="18" t="s">
        <v>7</v>
      </c>
      <c r="H24" s="24">
        <v>8560</v>
      </c>
      <c r="I24" s="36"/>
      <c r="J24" s="34"/>
    </row>
    <row r="25" spans="1:10" x14ac:dyDescent="0.2">
      <c r="A25" s="21" t="s">
        <v>34</v>
      </c>
      <c r="B25" s="20">
        <v>40914</v>
      </c>
      <c r="C25" s="16" t="s">
        <v>83</v>
      </c>
      <c r="D25" s="16" t="s">
        <v>84</v>
      </c>
      <c r="E25" s="4" t="s">
        <v>2</v>
      </c>
      <c r="F25" s="5" t="s">
        <v>5</v>
      </c>
      <c r="G25" s="6" t="s">
        <v>8</v>
      </c>
      <c r="H25" s="12">
        <v>26500</v>
      </c>
      <c r="I25" s="34"/>
      <c r="J25" s="34"/>
    </row>
    <row r="26" spans="1:10" x14ac:dyDescent="0.2">
      <c r="A26" s="21" t="s">
        <v>35</v>
      </c>
      <c r="B26" s="20">
        <v>40914</v>
      </c>
      <c r="C26" s="4" t="s">
        <v>87</v>
      </c>
      <c r="D26" s="4" t="s">
        <v>88</v>
      </c>
      <c r="E26" s="4" t="s">
        <v>2</v>
      </c>
      <c r="F26" s="5" t="s">
        <v>5</v>
      </c>
      <c r="G26" s="6" t="s">
        <v>7</v>
      </c>
      <c r="H26" s="12">
        <v>5000</v>
      </c>
      <c r="I26" s="34"/>
      <c r="J26" s="34"/>
    </row>
    <row r="27" spans="1:10" x14ac:dyDescent="0.2">
      <c r="A27" s="21" t="s">
        <v>36</v>
      </c>
      <c r="B27" s="20">
        <v>40914</v>
      </c>
      <c r="C27" s="4" t="s">
        <v>89</v>
      </c>
      <c r="D27" s="4" t="s">
        <v>90</v>
      </c>
      <c r="E27" s="4" t="s">
        <v>3</v>
      </c>
      <c r="F27" s="5" t="s">
        <v>5</v>
      </c>
      <c r="G27" s="6" t="s">
        <v>8</v>
      </c>
      <c r="H27" s="12">
        <v>8560</v>
      </c>
      <c r="I27" s="34"/>
      <c r="J27" s="34"/>
    </row>
    <row r="28" spans="1:10" x14ac:dyDescent="0.2">
      <c r="A28" s="21" t="s">
        <v>37</v>
      </c>
      <c r="B28" s="20">
        <v>40915</v>
      </c>
      <c r="C28" s="19" t="s">
        <v>89</v>
      </c>
      <c r="D28" s="19" t="s">
        <v>90</v>
      </c>
      <c r="E28" s="19" t="s">
        <v>2</v>
      </c>
      <c r="F28" s="17" t="s">
        <v>5</v>
      </c>
      <c r="G28" s="18" t="s">
        <v>8</v>
      </c>
      <c r="H28" s="12">
        <v>5000</v>
      </c>
      <c r="I28" s="34"/>
      <c r="J28" s="34"/>
    </row>
    <row r="29" spans="1:10" x14ac:dyDescent="0.2">
      <c r="A29" s="21" t="s">
        <v>38</v>
      </c>
      <c r="B29" s="20">
        <v>40915</v>
      </c>
      <c r="C29" s="19" t="s">
        <v>85</v>
      </c>
      <c r="D29" s="19" t="s">
        <v>86</v>
      </c>
      <c r="E29" s="19" t="s">
        <v>3</v>
      </c>
      <c r="F29" s="17" t="s">
        <v>11</v>
      </c>
      <c r="G29" s="18" t="s">
        <v>7</v>
      </c>
      <c r="H29" s="12">
        <v>5400</v>
      </c>
      <c r="I29" s="35"/>
      <c r="J29" s="34"/>
    </row>
    <row r="30" spans="1:10" x14ac:dyDescent="0.2">
      <c r="A30" s="21" t="s">
        <v>39</v>
      </c>
      <c r="B30" s="20">
        <v>40916</v>
      </c>
      <c r="C30" s="1" t="s">
        <v>87</v>
      </c>
      <c r="D30" s="1" t="s">
        <v>88</v>
      </c>
      <c r="E30" s="1" t="s">
        <v>3</v>
      </c>
      <c r="F30" s="2" t="s">
        <v>5</v>
      </c>
      <c r="G30" s="3" t="s">
        <v>7</v>
      </c>
      <c r="H30" s="13">
        <v>3240</v>
      </c>
      <c r="I30" s="34"/>
      <c r="J30" s="34"/>
    </row>
    <row r="31" spans="1:10" x14ac:dyDescent="0.2">
      <c r="A31" s="21" t="s">
        <v>40</v>
      </c>
      <c r="B31" s="20">
        <v>40917</v>
      </c>
      <c r="C31" s="1" t="s">
        <v>83</v>
      </c>
      <c r="D31" s="1" t="s">
        <v>84</v>
      </c>
      <c r="E31" s="1" t="s">
        <v>2</v>
      </c>
      <c r="F31" s="2" t="s">
        <v>5</v>
      </c>
      <c r="G31" s="3" t="s">
        <v>8</v>
      </c>
      <c r="H31" s="13">
        <v>7400</v>
      </c>
      <c r="I31" s="34"/>
      <c r="J31" s="34"/>
    </row>
    <row r="32" spans="1:10" x14ac:dyDescent="0.2">
      <c r="A32" s="21" t="s">
        <v>41</v>
      </c>
      <c r="B32" s="20">
        <v>40917</v>
      </c>
      <c r="C32" s="1" t="s">
        <v>85</v>
      </c>
      <c r="D32" s="1" t="s">
        <v>86</v>
      </c>
      <c r="E32" s="1" t="s">
        <v>2</v>
      </c>
      <c r="F32" s="2" t="s">
        <v>5</v>
      </c>
      <c r="G32" s="3" t="s">
        <v>8</v>
      </c>
      <c r="H32" s="13">
        <v>22000</v>
      </c>
      <c r="I32" s="34"/>
      <c r="J32" s="34"/>
    </row>
    <row r="33" spans="1:10" x14ac:dyDescent="0.2">
      <c r="A33" s="21" t="s">
        <v>42</v>
      </c>
      <c r="B33" s="20">
        <v>40917</v>
      </c>
      <c r="C33" s="1" t="s">
        <v>85</v>
      </c>
      <c r="D33" s="1" t="s">
        <v>86</v>
      </c>
      <c r="E33" s="1" t="s">
        <v>4</v>
      </c>
      <c r="F33" s="2" t="s">
        <v>11</v>
      </c>
      <c r="G33" s="3" t="s">
        <v>8</v>
      </c>
      <c r="H33" s="13">
        <v>3240</v>
      </c>
      <c r="I33" s="37"/>
      <c r="J33" s="34"/>
    </row>
    <row r="34" spans="1:10" x14ac:dyDescent="0.2">
      <c r="A34" s="21" t="s">
        <v>43</v>
      </c>
      <c r="B34" s="20">
        <v>40918</v>
      </c>
      <c r="C34" s="19" t="s">
        <v>89</v>
      </c>
      <c r="D34" s="19" t="s">
        <v>90</v>
      </c>
      <c r="E34" s="19" t="s">
        <v>4</v>
      </c>
      <c r="F34" s="17" t="s">
        <v>11</v>
      </c>
      <c r="G34" s="18" t="s">
        <v>7</v>
      </c>
      <c r="H34" s="13">
        <v>7690</v>
      </c>
      <c r="I34" s="37"/>
      <c r="J34" s="34"/>
    </row>
    <row r="35" spans="1:10" x14ac:dyDescent="0.2">
      <c r="A35" s="21" t="s">
        <v>98</v>
      </c>
      <c r="B35" s="22">
        <v>40918</v>
      </c>
      <c r="C35" s="19" t="s">
        <v>83</v>
      </c>
      <c r="D35" s="19" t="s">
        <v>84</v>
      </c>
      <c r="E35" s="19" t="s">
        <v>3</v>
      </c>
      <c r="F35" s="17" t="s">
        <v>5</v>
      </c>
      <c r="G35" s="18" t="s">
        <v>8</v>
      </c>
      <c r="H35" s="24">
        <v>6000</v>
      </c>
      <c r="I35" s="24"/>
    </row>
    <row r="36" spans="1:10" x14ac:dyDescent="0.2">
      <c r="A36" s="21" t="s">
        <v>44</v>
      </c>
      <c r="B36" s="20">
        <v>40919</v>
      </c>
      <c r="C36" s="1" t="s">
        <v>83</v>
      </c>
      <c r="D36" s="1" t="s">
        <v>84</v>
      </c>
      <c r="E36" s="1" t="s">
        <v>4</v>
      </c>
      <c r="F36" s="2" t="s">
        <v>5</v>
      </c>
      <c r="G36" s="3" t="s">
        <v>8</v>
      </c>
      <c r="H36" s="13">
        <v>7500</v>
      </c>
      <c r="I36" s="34"/>
      <c r="J36" s="34"/>
    </row>
    <row r="37" spans="1:10" x14ac:dyDescent="0.2">
      <c r="A37" s="21" t="s">
        <v>45</v>
      </c>
      <c r="B37" s="20">
        <v>40919</v>
      </c>
      <c r="C37" s="1" t="s">
        <v>87</v>
      </c>
      <c r="D37" s="1" t="s">
        <v>88</v>
      </c>
      <c r="E37" s="1" t="s">
        <v>2</v>
      </c>
      <c r="F37" s="2" t="s">
        <v>11</v>
      </c>
      <c r="G37" s="3" t="s">
        <v>8</v>
      </c>
      <c r="H37" s="13">
        <v>7500</v>
      </c>
      <c r="I37" s="37"/>
      <c r="J37" s="34"/>
    </row>
    <row r="38" spans="1:10" x14ac:dyDescent="0.2">
      <c r="A38" s="21" t="s">
        <v>46</v>
      </c>
      <c r="B38" s="20">
        <v>40919</v>
      </c>
      <c r="C38" s="1" t="s">
        <v>89</v>
      </c>
      <c r="D38" s="1" t="s">
        <v>90</v>
      </c>
      <c r="E38" s="1" t="s">
        <v>3</v>
      </c>
      <c r="F38" s="2" t="s">
        <v>11</v>
      </c>
      <c r="G38" s="3" t="s">
        <v>8</v>
      </c>
      <c r="H38" s="13">
        <v>4650</v>
      </c>
      <c r="I38" s="37"/>
      <c r="J38" s="34"/>
    </row>
    <row r="39" spans="1:10" x14ac:dyDescent="0.2">
      <c r="A39" s="21" t="s">
        <v>47</v>
      </c>
      <c r="B39" s="20">
        <v>40920</v>
      </c>
      <c r="C39" s="19" t="s">
        <v>83</v>
      </c>
      <c r="D39" s="19" t="s">
        <v>84</v>
      </c>
      <c r="E39" s="19" t="s">
        <v>3</v>
      </c>
      <c r="F39" s="17" t="s">
        <v>5</v>
      </c>
      <c r="G39" s="18" t="s">
        <v>7</v>
      </c>
      <c r="H39" s="13">
        <v>6700</v>
      </c>
      <c r="I39" s="34"/>
      <c r="J39" s="34"/>
    </row>
    <row r="40" spans="1:10" x14ac:dyDescent="0.2">
      <c r="A40" s="21" t="s">
        <v>48</v>
      </c>
      <c r="B40" s="20">
        <v>40921</v>
      </c>
      <c r="C40" s="1" t="s">
        <v>85</v>
      </c>
      <c r="D40" s="1" t="s">
        <v>86</v>
      </c>
      <c r="E40" s="1" t="s">
        <v>4</v>
      </c>
      <c r="F40" s="2" t="s">
        <v>5</v>
      </c>
      <c r="G40" s="3" t="s">
        <v>8</v>
      </c>
      <c r="H40" s="13">
        <v>6540</v>
      </c>
      <c r="I40" s="34"/>
      <c r="J40" s="34"/>
    </row>
    <row r="41" spans="1:10" x14ac:dyDescent="0.2">
      <c r="A41" s="21" t="s">
        <v>49</v>
      </c>
      <c r="B41" s="20">
        <v>40922</v>
      </c>
      <c r="C41" s="1" t="s">
        <v>85</v>
      </c>
      <c r="D41" s="1" t="s">
        <v>86</v>
      </c>
      <c r="E41" s="1" t="s">
        <v>3</v>
      </c>
      <c r="F41" s="2" t="s">
        <v>11</v>
      </c>
      <c r="G41" s="3" t="s">
        <v>8</v>
      </c>
      <c r="H41" s="13">
        <v>4800</v>
      </c>
      <c r="I41" s="37"/>
      <c r="J41" s="34"/>
    </row>
    <row r="42" spans="1:10" x14ac:dyDescent="0.2">
      <c r="A42" s="21" t="s">
        <v>50</v>
      </c>
      <c r="B42" s="20">
        <v>40923</v>
      </c>
      <c r="C42" s="19" t="s">
        <v>83</v>
      </c>
      <c r="D42" s="19" t="s">
        <v>84</v>
      </c>
      <c r="E42" s="19" t="s">
        <v>2</v>
      </c>
      <c r="F42" s="17" t="s">
        <v>11</v>
      </c>
      <c r="G42" s="18" t="s">
        <v>7</v>
      </c>
      <c r="H42" s="13">
        <v>7200</v>
      </c>
      <c r="I42" s="37"/>
      <c r="J42" s="34"/>
    </row>
    <row r="43" spans="1:10" x14ac:dyDescent="0.2">
      <c r="A43" s="21" t="s">
        <v>51</v>
      </c>
      <c r="B43" s="20">
        <v>40924</v>
      </c>
      <c r="C43" s="1" t="s">
        <v>87</v>
      </c>
      <c r="D43" s="1" t="s">
        <v>88</v>
      </c>
      <c r="E43" s="1" t="s">
        <v>3</v>
      </c>
      <c r="F43" s="2" t="s">
        <v>11</v>
      </c>
      <c r="G43" s="3" t="s">
        <v>7</v>
      </c>
      <c r="H43" s="13">
        <v>32000</v>
      </c>
      <c r="I43" s="37"/>
      <c r="J43" s="34"/>
    </row>
    <row r="44" spans="1:10" x14ac:dyDescent="0.2">
      <c r="A44" s="21" t="s">
        <v>52</v>
      </c>
      <c r="B44" s="20">
        <v>40925</v>
      </c>
      <c r="C44" s="19" t="s">
        <v>89</v>
      </c>
      <c r="D44" s="19" t="s">
        <v>90</v>
      </c>
      <c r="E44" s="19" t="s">
        <v>2</v>
      </c>
      <c r="F44" s="17" t="s">
        <v>5</v>
      </c>
      <c r="G44" s="18" t="s">
        <v>7</v>
      </c>
      <c r="H44" s="13">
        <v>12000</v>
      </c>
      <c r="I44" s="34"/>
      <c r="J44" s="34"/>
    </row>
    <row r="45" spans="1:10" x14ac:dyDescent="0.2">
      <c r="A45" s="21" t="s">
        <v>53</v>
      </c>
      <c r="B45" s="20">
        <v>40926</v>
      </c>
      <c r="C45" s="16" t="s">
        <v>83</v>
      </c>
      <c r="D45" s="16" t="s">
        <v>84</v>
      </c>
      <c r="E45" s="1" t="s">
        <v>2</v>
      </c>
      <c r="F45" s="2" t="s">
        <v>5</v>
      </c>
      <c r="G45" s="3" t="s">
        <v>7</v>
      </c>
      <c r="H45" s="13">
        <v>3200</v>
      </c>
      <c r="I45" s="34"/>
      <c r="J45" s="34"/>
    </row>
    <row r="46" spans="1:10" x14ac:dyDescent="0.2">
      <c r="A46" s="21" t="s">
        <v>54</v>
      </c>
      <c r="B46" s="20">
        <v>40926</v>
      </c>
      <c r="C46" s="19" t="s">
        <v>89</v>
      </c>
      <c r="D46" s="19" t="s">
        <v>90</v>
      </c>
      <c r="E46" s="19" t="s">
        <v>4</v>
      </c>
      <c r="F46" s="17" t="s">
        <v>5</v>
      </c>
      <c r="G46" s="18" t="s">
        <v>7</v>
      </c>
      <c r="H46" s="13">
        <v>12350</v>
      </c>
      <c r="I46" s="34"/>
      <c r="J46" s="34"/>
    </row>
    <row r="47" spans="1:10" x14ac:dyDescent="0.2">
      <c r="A47" s="21" t="s">
        <v>55</v>
      </c>
      <c r="B47" s="20">
        <v>40926</v>
      </c>
      <c r="C47" s="1" t="s">
        <v>83</v>
      </c>
      <c r="D47" s="1" t="s">
        <v>84</v>
      </c>
      <c r="E47" s="1" t="s">
        <v>2</v>
      </c>
      <c r="F47" s="2" t="s">
        <v>11</v>
      </c>
      <c r="G47" s="3" t="s">
        <v>8</v>
      </c>
      <c r="H47" s="13">
        <v>18000</v>
      </c>
      <c r="I47" s="37"/>
      <c r="J47" s="34"/>
    </row>
    <row r="48" spans="1:10" x14ac:dyDescent="0.2">
      <c r="A48" s="21" t="s">
        <v>56</v>
      </c>
      <c r="B48" s="20">
        <v>40927</v>
      </c>
      <c r="C48" s="1" t="s">
        <v>83</v>
      </c>
      <c r="D48" s="1" t="s">
        <v>84</v>
      </c>
      <c r="E48" s="1" t="s">
        <v>2</v>
      </c>
      <c r="F48" s="2" t="s">
        <v>11</v>
      </c>
      <c r="G48" s="3" t="s">
        <v>7</v>
      </c>
      <c r="H48" s="13">
        <v>4500</v>
      </c>
      <c r="I48" s="37"/>
      <c r="J48" s="34"/>
    </row>
    <row r="49" spans="1:10" x14ac:dyDescent="0.2">
      <c r="A49" s="21" t="s">
        <v>57</v>
      </c>
      <c r="B49" s="20">
        <v>40927</v>
      </c>
      <c r="C49" s="1" t="s">
        <v>85</v>
      </c>
      <c r="D49" s="1" t="s">
        <v>86</v>
      </c>
      <c r="E49" s="1" t="s">
        <v>2</v>
      </c>
      <c r="F49" s="2" t="s">
        <v>11</v>
      </c>
      <c r="G49" s="3" t="s">
        <v>7</v>
      </c>
      <c r="H49" s="13">
        <v>12500</v>
      </c>
      <c r="I49" s="37"/>
      <c r="J49" s="34"/>
    </row>
    <row r="50" spans="1:10" x14ac:dyDescent="0.2">
      <c r="A50" s="21" t="s">
        <v>58</v>
      </c>
      <c r="B50" s="20">
        <v>40928</v>
      </c>
      <c r="C50" s="19" t="s">
        <v>87</v>
      </c>
      <c r="D50" s="19" t="s">
        <v>88</v>
      </c>
      <c r="E50" s="19" t="s">
        <v>3</v>
      </c>
      <c r="F50" s="17" t="s">
        <v>5</v>
      </c>
      <c r="G50" s="18" t="s">
        <v>8</v>
      </c>
      <c r="H50" s="13">
        <v>7500</v>
      </c>
      <c r="I50" s="34"/>
      <c r="J50" s="34"/>
    </row>
    <row r="51" spans="1:10" x14ac:dyDescent="0.2">
      <c r="A51" s="21" t="s">
        <v>59</v>
      </c>
      <c r="B51" s="20">
        <v>40929</v>
      </c>
      <c r="C51" s="1" t="s">
        <v>85</v>
      </c>
      <c r="D51" s="1" t="s">
        <v>86</v>
      </c>
      <c r="E51" s="1" t="s">
        <v>4</v>
      </c>
      <c r="F51" s="2" t="s">
        <v>5</v>
      </c>
      <c r="G51" s="3" t="s">
        <v>7</v>
      </c>
      <c r="H51" s="13">
        <v>3450</v>
      </c>
      <c r="I51" s="34"/>
      <c r="J51" s="34"/>
    </row>
    <row r="52" spans="1:10" x14ac:dyDescent="0.2">
      <c r="A52" s="21" t="s">
        <v>60</v>
      </c>
      <c r="B52" s="20">
        <v>40929</v>
      </c>
      <c r="C52" s="1" t="s">
        <v>87</v>
      </c>
      <c r="D52" s="1" t="s">
        <v>88</v>
      </c>
      <c r="E52" s="1" t="s">
        <v>2</v>
      </c>
      <c r="F52" s="2" t="s">
        <v>5</v>
      </c>
      <c r="G52" s="3" t="s">
        <v>8</v>
      </c>
      <c r="H52" s="13">
        <v>8000</v>
      </c>
      <c r="I52" s="34"/>
      <c r="J52" s="34"/>
    </row>
    <row r="53" spans="1:10" x14ac:dyDescent="0.2">
      <c r="A53" s="21" t="s">
        <v>61</v>
      </c>
      <c r="B53" s="20">
        <v>40929</v>
      </c>
      <c r="C53" s="1" t="s">
        <v>87</v>
      </c>
      <c r="D53" s="1" t="s">
        <v>88</v>
      </c>
      <c r="E53" s="1" t="s">
        <v>4</v>
      </c>
      <c r="F53" s="2" t="s">
        <v>5</v>
      </c>
      <c r="G53" s="3" t="s">
        <v>7</v>
      </c>
      <c r="H53" s="13">
        <v>17500</v>
      </c>
      <c r="I53" s="34"/>
      <c r="J53" s="34"/>
    </row>
    <row r="54" spans="1:10" x14ac:dyDescent="0.2">
      <c r="A54" s="21" t="s">
        <v>62</v>
      </c>
      <c r="B54" s="20">
        <v>40929</v>
      </c>
      <c r="C54" s="1" t="s">
        <v>89</v>
      </c>
      <c r="D54" s="1" t="s">
        <v>90</v>
      </c>
      <c r="E54" s="1" t="s">
        <v>3</v>
      </c>
      <c r="F54" s="2" t="s">
        <v>5</v>
      </c>
      <c r="G54" s="3" t="s">
        <v>7</v>
      </c>
      <c r="H54" s="13">
        <v>5600</v>
      </c>
      <c r="I54" s="34"/>
      <c r="J54" s="34"/>
    </row>
    <row r="55" spans="1:10" x14ac:dyDescent="0.2">
      <c r="A55" s="21" t="s">
        <v>63</v>
      </c>
      <c r="B55" s="20">
        <v>40929</v>
      </c>
      <c r="C55" s="1" t="s">
        <v>89</v>
      </c>
      <c r="D55" s="1" t="s">
        <v>90</v>
      </c>
      <c r="E55" s="1" t="s">
        <v>2</v>
      </c>
      <c r="F55" s="2" t="s">
        <v>11</v>
      </c>
      <c r="G55" s="3" t="s">
        <v>7</v>
      </c>
      <c r="H55" s="13">
        <v>18500</v>
      </c>
      <c r="I55" s="37"/>
      <c r="J55" s="34"/>
    </row>
    <row r="56" spans="1:10" x14ac:dyDescent="0.2">
      <c r="A56" s="21" t="s">
        <v>64</v>
      </c>
      <c r="B56" s="20">
        <v>40929</v>
      </c>
      <c r="C56" s="1" t="s">
        <v>89</v>
      </c>
      <c r="D56" s="1" t="s">
        <v>90</v>
      </c>
      <c r="E56" s="1" t="s">
        <v>4</v>
      </c>
      <c r="F56" s="2" t="s">
        <v>11</v>
      </c>
      <c r="G56" s="3" t="s">
        <v>7</v>
      </c>
      <c r="H56" s="13">
        <v>5400</v>
      </c>
      <c r="I56" s="37"/>
      <c r="J56" s="34"/>
    </row>
    <row r="57" spans="1:10" x14ac:dyDescent="0.2">
      <c r="A57" s="21" t="s">
        <v>65</v>
      </c>
      <c r="B57" s="20">
        <v>40930</v>
      </c>
      <c r="C57" s="1" t="s">
        <v>83</v>
      </c>
      <c r="D57" s="1" t="s">
        <v>84</v>
      </c>
      <c r="E57" s="1" t="s">
        <v>3</v>
      </c>
      <c r="F57" s="2" t="s">
        <v>11</v>
      </c>
      <c r="G57" s="3" t="s">
        <v>7</v>
      </c>
      <c r="H57" s="13">
        <v>6540</v>
      </c>
      <c r="I57" s="37"/>
      <c r="J57" s="34"/>
    </row>
    <row r="58" spans="1:10" x14ac:dyDescent="0.2">
      <c r="A58" s="21" t="s">
        <v>66</v>
      </c>
      <c r="B58" s="20">
        <v>40931</v>
      </c>
      <c r="C58" s="19" t="s">
        <v>89</v>
      </c>
      <c r="D58" s="19" t="s">
        <v>90</v>
      </c>
      <c r="E58" s="19" t="s">
        <v>3</v>
      </c>
      <c r="F58" s="17" t="s">
        <v>5</v>
      </c>
      <c r="G58" s="18" t="s">
        <v>7</v>
      </c>
      <c r="H58" s="13">
        <v>5600</v>
      </c>
      <c r="I58" s="34"/>
      <c r="J58" s="34"/>
    </row>
    <row r="59" spans="1:10" x14ac:dyDescent="0.2">
      <c r="A59" s="21" t="s">
        <v>67</v>
      </c>
      <c r="B59" s="20">
        <v>40932</v>
      </c>
      <c r="C59" s="19" t="s">
        <v>83</v>
      </c>
      <c r="D59" s="19" t="s">
        <v>84</v>
      </c>
      <c r="E59" s="19" t="s">
        <v>2</v>
      </c>
      <c r="F59" s="17" t="s">
        <v>5</v>
      </c>
      <c r="G59" s="18" t="s">
        <v>8</v>
      </c>
      <c r="H59" s="13">
        <v>6000</v>
      </c>
      <c r="I59" s="34"/>
      <c r="J59" s="34"/>
    </row>
    <row r="60" spans="1:10" x14ac:dyDescent="0.2">
      <c r="A60" s="21" t="s">
        <v>68</v>
      </c>
      <c r="B60" s="20">
        <v>40933</v>
      </c>
      <c r="C60" s="16" t="s">
        <v>83</v>
      </c>
      <c r="D60" s="16" t="s">
        <v>84</v>
      </c>
      <c r="E60" s="1" t="s">
        <v>4</v>
      </c>
      <c r="F60" s="2" t="s">
        <v>5</v>
      </c>
      <c r="G60" s="3" t="s">
        <v>8</v>
      </c>
      <c r="H60" s="13">
        <v>12500</v>
      </c>
      <c r="I60" s="34"/>
      <c r="J60" s="34"/>
    </row>
    <row r="61" spans="1:10" x14ac:dyDescent="0.2">
      <c r="A61" s="21" t="s">
        <v>69</v>
      </c>
      <c r="B61" s="20">
        <v>40934</v>
      </c>
      <c r="C61" s="16" t="s">
        <v>83</v>
      </c>
      <c r="D61" s="16" t="s">
        <v>84</v>
      </c>
      <c r="E61" s="1" t="s">
        <v>4</v>
      </c>
      <c r="F61" s="2" t="s">
        <v>11</v>
      </c>
      <c r="G61" s="3" t="s">
        <v>8</v>
      </c>
      <c r="H61" s="13">
        <v>22500</v>
      </c>
      <c r="I61" s="37"/>
      <c r="J61" s="34"/>
    </row>
    <row r="62" spans="1:10" x14ac:dyDescent="0.2">
      <c r="A62" s="21" t="s">
        <v>70</v>
      </c>
      <c r="B62" s="20">
        <v>40934</v>
      </c>
      <c r="C62" s="1" t="s">
        <v>87</v>
      </c>
      <c r="D62" s="1" t="s">
        <v>88</v>
      </c>
      <c r="E62" s="1" t="s">
        <v>2</v>
      </c>
      <c r="F62" s="2" t="s">
        <v>11</v>
      </c>
      <c r="G62" s="3" t="s">
        <v>8</v>
      </c>
      <c r="H62" s="13">
        <v>25000</v>
      </c>
      <c r="I62" s="37"/>
      <c r="J62" s="34"/>
    </row>
    <row r="63" spans="1:10" x14ac:dyDescent="0.2">
      <c r="A63" s="21" t="s">
        <v>71</v>
      </c>
      <c r="B63" s="20">
        <v>40935</v>
      </c>
      <c r="C63" s="19" t="s">
        <v>83</v>
      </c>
      <c r="D63" s="19" t="s">
        <v>84</v>
      </c>
      <c r="E63" s="19" t="s">
        <v>2</v>
      </c>
      <c r="F63" s="17" t="s">
        <v>5</v>
      </c>
      <c r="G63" s="18" t="s">
        <v>8</v>
      </c>
      <c r="H63" s="13">
        <v>7540</v>
      </c>
      <c r="I63" s="34"/>
      <c r="J63" s="34"/>
    </row>
    <row r="64" spans="1:10" x14ac:dyDescent="0.2">
      <c r="A64" s="21" t="s">
        <v>72</v>
      </c>
      <c r="B64" s="20">
        <v>40935</v>
      </c>
      <c r="C64" s="19" t="s">
        <v>87</v>
      </c>
      <c r="D64" s="19" t="s">
        <v>88</v>
      </c>
      <c r="E64" s="19" t="s">
        <v>2</v>
      </c>
      <c r="F64" s="17" t="s">
        <v>5</v>
      </c>
      <c r="G64" s="18" t="s">
        <v>8</v>
      </c>
      <c r="H64" s="13">
        <v>7540</v>
      </c>
      <c r="I64" s="34"/>
      <c r="J64" s="34"/>
    </row>
    <row r="65" spans="1:10" x14ac:dyDescent="0.2">
      <c r="A65" s="21" t="s">
        <v>73</v>
      </c>
      <c r="B65" s="20">
        <v>40935</v>
      </c>
      <c r="C65" s="19" t="s">
        <v>87</v>
      </c>
      <c r="D65" s="19" t="s">
        <v>88</v>
      </c>
      <c r="E65" s="19" t="s">
        <v>4</v>
      </c>
      <c r="F65" s="17" t="s">
        <v>11</v>
      </c>
      <c r="G65" s="18" t="s">
        <v>7</v>
      </c>
      <c r="H65" s="13">
        <v>12500</v>
      </c>
      <c r="I65" s="37"/>
      <c r="J65" s="34"/>
    </row>
    <row r="66" spans="1:10" x14ac:dyDescent="0.2">
      <c r="A66" s="21" t="s">
        <v>74</v>
      </c>
      <c r="B66" s="20">
        <v>40936</v>
      </c>
      <c r="C66" s="19" t="s">
        <v>89</v>
      </c>
      <c r="D66" s="19" t="s">
        <v>90</v>
      </c>
      <c r="E66" s="19" t="s">
        <v>2</v>
      </c>
      <c r="F66" s="17" t="s">
        <v>5</v>
      </c>
      <c r="G66" s="18" t="s">
        <v>7</v>
      </c>
      <c r="H66" s="13">
        <v>9430</v>
      </c>
      <c r="I66" s="34"/>
      <c r="J66" s="34"/>
    </row>
    <row r="67" spans="1:10" x14ac:dyDescent="0.2">
      <c r="A67" s="21" t="s">
        <v>75</v>
      </c>
      <c r="B67" s="20">
        <v>40936</v>
      </c>
      <c r="C67" s="19" t="s">
        <v>89</v>
      </c>
      <c r="D67" s="19" t="s">
        <v>90</v>
      </c>
      <c r="E67" s="19" t="s">
        <v>3</v>
      </c>
      <c r="F67" s="17" t="s">
        <v>5</v>
      </c>
      <c r="G67" s="18" t="s">
        <v>8</v>
      </c>
      <c r="H67" s="13">
        <v>10000</v>
      </c>
      <c r="I67" s="34"/>
      <c r="J67" s="34"/>
    </row>
    <row r="68" spans="1:10" x14ac:dyDescent="0.2">
      <c r="A68" s="21" t="s">
        <v>76</v>
      </c>
      <c r="B68" s="20">
        <v>40936</v>
      </c>
      <c r="C68" s="19" t="s">
        <v>83</v>
      </c>
      <c r="D68" s="19" t="s">
        <v>84</v>
      </c>
      <c r="E68" s="19" t="s">
        <v>4</v>
      </c>
      <c r="F68" s="17" t="s">
        <v>11</v>
      </c>
      <c r="G68" s="18" t="s">
        <v>7</v>
      </c>
      <c r="H68" s="13">
        <v>8400</v>
      </c>
      <c r="I68" s="37"/>
      <c r="J68" s="34"/>
    </row>
    <row r="69" spans="1:10" x14ac:dyDescent="0.2">
      <c r="A69" s="21" t="s">
        <v>77</v>
      </c>
      <c r="B69" s="22">
        <v>40937</v>
      </c>
      <c r="C69" s="19" t="s">
        <v>85</v>
      </c>
      <c r="D69" s="19" t="s">
        <v>86</v>
      </c>
      <c r="E69" s="19" t="s">
        <v>3</v>
      </c>
      <c r="F69" s="17" t="s">
        <v>5</v>
      </c>
      <c r="G69" s="18" t="s">
        <v>7</v>
      </c>
      <c r="H69" s="13">
        <v>7730</v>
      </c>
      <c r="I69" s="34"/>
      <c r="J69" s="34"/>
    </row>
    <row r="70" spans="1:10" x14ac:dyDescent="0.2">
      <c r="A70" s="21" t="s">
        <v>78</v>
      </c>
      <c r="B70" s="22">
        <v>40937</v>
      </c>
      <c r="C70" s="19" t="s">
        <v>85</v>
      </c>
      <c r="D70" s="19" t="s">
        <v>86</v>
      </c>
      <c r="E70" s="19" t="s">
        <v>4</v>
      </c>
      <c r="F70" s="17" t="s">
        <v>5</v>
      </c>
      <c r="G70" s="18" t="s">
        <v>7</v>
      </c>
      <c r="H70" s="13">
        <v>8400</v>
      </c>
      <c r="I70" s="34"/>
      <c r="J70" s="34"/>
    </row>
    <row r="71" spans="1:10" x14ac:dyDescent="0.2">
      <c r="A71" s="21" t="s">
        <v>79</v>
      </c>
      <c r="B71" s="20">
        <v>40938</v>
      </c>
      <c r="C71" s="1" t="s">
        <v>87</v>
      </c>
      <c r="D71" s="1" t="s">
        <v>88</v>
      </c>
      <c r="E71" s="1" t="s">
        <v>4</v>
      </c>
      <c r="F71" s="2" t="s">
        <v>5</v>
      </c>
      <c r="G71" s="3" t="s">
        <v>7</v>
      </c>
      <c r="H71" s="13">
        <v>4080</v>
      </c>
      <c r="I71" s="34"/>
      <c r="J71" s="34"/>
    </row>
    <row r="72" spans="1:10" x14ac:dyDescent="0.2">
      <c r="A72" s="21" t="s">
        <v>80</v>
      </c>
      <c r="B72" s="20">
        <v>40938</v>
      </c>
      <c r="C72" s="1" t="s">
        <v>89</v>
      </c>
      <c r="D72" s="1" t="s">
        <v>90</v>
      </c>
      <c r="E72" s="1" t="s">
        <v>2</v>
      </c>
      <c r="F72" s="2" t="s">
        <v>11</v>
      </c>
      <c r="G72" s="3" t="s">
        <v>7</v>
      </c>
      <c r="H72" s="13">
        <v>12000</v>
      </c>
      <c r="I72" s="37"/>
      <c r="J72" s="34"/>
    </row>
    <row r="73" spans="1:10" x14ac:dyDescent="0.2">
      <c r="A73" s="21" t="s">
        <v>81</v>
      </c>
      <c r="B73" s="20">
        <v>40939</v>
      </c>
      <c r="C73" s="1" t="s">
        <v>83</v>
      </c>
      <c r="D73" s="1" t="s">
        <v>84</v>
      </c>
      <c r="E73" s="1" t="s">
        <v>2</v>
      </c>
      <c r="F73" s="2" t="s">
        <v>5</v>
      </c>
      <c r="G73" s="3" t="s">
        <v>7</v>
      </c>
      <c r="H73" s="13">
        <v>3000</v>
      </c>
      <c r="I73" s="34"/>
      <c r="J73" s="34"/>
    </row>
    <row r="74" spans="1:10" x14ac:dyDescent="0.2">
      <c r="A74" s="21" t="s">
        <v>82</v>
      </c>
      <c r="B74" s="20">
        <v>40939</v>
      </c>
      <c r="C74" s="1" t="s">
        <v>89</v>
      </c>
      <c r="D74" s="1" t="s">
        <v>90</v>
      </c>
      <c r="E74" s="1" t="s">
        <v>4</v>
      </c>
      <c r="F74" s="2" t="s">
        <v>11</v>
      </c>
      <c r="G74" s="3" t="s">
        <v>7</v>
      </c>
      <c r="H74" s="13">
        <v>21500</v>
      </c>
      <c r="I74" s="37"/>
      <c r="J74" s="34"/>
    </row>
    <row r="75" spans="1:10" x14ac:dyDescent="0.2">
      <c r="A75" s="21" t="s">
        <v>95</v>
      </c>
      <c r="B75" s="20">
        <v>40939</v>
      </c>
      <c r="C75" s="23" t="s">
        <v>83</v>
      </c>
      <c r="D75" s="23" t="s">
        <v>84</v>
      </c>
      <c r="E75" s="23" t="s">
        <v>2</v>
      </c>
      <c r="F75" s="17" t="s">
        <v>5</v>
      </c>
      <c r="G75" s="18" t="s">
        <v>8</v>
      </c>
      <c r="H75" s="24">
        <v>11250</v>
      </c>
      <c r="I75" s="36"/>
      <c r="J75" s="34"/>
    </row>
    <row r="76" spans="1:10" x14ac:dyDescent="0.2">
      <c r="C76"/>
    </row>
  </sheetData>
  <mergeCells count="2">
    <mergeCell ref="A1:J1"/>
    <mergeCell ref="A2:J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I80" sqref="I80"/>
    </sheetView>
  </sheetViews>
  <sheetFormatPr defaultRowHeight="12.75" x14ac:dyDescent="0.2"/>
  <cols>
    <col min="1" max="1" width="12.7109375" customWidth="1"/>
    <col min="2" max="2" width="15.85546875" customWidth="1"/>
    <col min="3" max="3" width="12.7109375" style="32" customWidth="1"/>
    <col min="4" max="4" width="12.7109375" customWidth="1"/>
    <col min="5" max="5" width="18.85546875" bestFit="1" customWidth="1"/>
    <col min="6" max="6" width="18.140625" bestFit="1" customWidth="1"/>
    <col min="7" max="7" width="17.28515625" customWidth="1"/>
    <col min="8" max="8" width="14.85546875" customWidth="1"/>
    <col min="9" max="9" width="11.7109375" customWidth="1"/>
    <col min="10" max="11" width="12.7109375" customWidth="1"/>
  </cols>
  <sheetData>
    <row r="1" spans="1:11" ht="33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ht="16.5" x14ac:dyDescent="0.3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39"/>
    </row>
    <row r="3" spans="1:11" ht="16.5" x14ac:dyDescent="0.3">
      <c r="A3" s="26" t="s">
        <v>91</v>
      </c>
      <c r="B3" s="30"/>
      <c r="C3" s="27">
        <v>0.25</v>
      </c>
      <c r="E3" s="30"/>
      <c r="F3" s="30"/>
      <c r="G3" s="30"/>
      <c r="H3" s="30"/>
      <c r="I3" s="30"/>
      <c r="J3" s="30"/>
      <c r="K3" s="30"/>
    </row>
    <row r="4" spans="1:11" ht="18" x14ac:dyDescent="0.35">
      <c r="A4" s="7"/>
      <c r="B4" s="11"/>
      <c r="C4" s="31"/>
      <c r="D4" s="10"/>
      <c r="E4" s="10"/>
      <c r="F4" s="10"/>
      <c r="G4" s="10"/>
      <c r="H4" s="10"/>
      <c r="I4" s="10"/>
      <c r="J4" s="7"/>
      <c r="K4" s="7"/>
    </row>
    <row r="5" spans="1:11" ht="27.75" customHeight="1" x14ac:dyDescent="0.2">
      <c r="A5" s="25" t="s">
        <v>14</v>
      </c>
      <c r="B5" s="8" t="s">
        <v>9</v>
      </c>
      <c r="C5" s="15" t="s">
        <v>92</v>
      </c>
      <c r="D5" s="15" t="s">
        <v>93</v>
      </c>
      <c r="E5" s="8" t="s">
        <v>1</v>
      </c>
      <c r="F5" s="15" t="s">
        <v>13</v>
      </c>
      <c r="G5" s="8" t="s">
        <v>12</v>
      </c>
      <c r="H5" s="9" t="s">
        <v>6</v>
      </c>
      <c r="I5" s="15" t="s">
        <v>96</v>
      </c>
      <c r="J5" s="33" t="s">
        <v>94</v>
      </c>
    </row>
    <row r="6" spans="1:11" s="7" customFormat="1" hidden="1" x14ac:dyDescent="0.2">
      <c r="A6" s="51" t="s">
        <v>15</v>
      </c>
      <c r="B6" s="29">
        <v>40909</v>
      </c>
      <c r="C6" s="52" t="s">
        <v>83</v>
      </c>
      <c r="D6" s="52" t="s">
        <v>84</v>
      </c>
      <c r="E6" s="52" t="s">
        <v>4</v>
      </c>
      <c r="F6" s="53" t="s">
        <v>5</v>
      </c>
      <c r="G6" s="54" t="s">
        <v>8</v>
      </c>
      <c r="H6" s="55">
        <v>15000</v>
      </c>
      <c r="I6" s="56">
        <f>IF(Table2[Payment Type]="Paid in Full",Table2[Amount],Table2[Amount]*$C$3)</f>
        <v>3750</v>
      </c>
      <c r="J6" s="56">
        <f>Table2[Amount]-Table2[Down Payment]</f>
        <v>11250</v>
      </c>
    </row>
    <row r="7" spans="1:11" s="7" customFormat="1" hidden="1" x14ac:dyDescent="0.2">
      <c r="A7" s="51" t="s">
        <v>16</v>
      </c>
      <c r="B7" s="29">
        <v>40909</v>
      </c>
      <c r="C7" s="52" t="s">
        <v>85</v>
      </c>
      <c r="D7" s="52" t="s">
        <v>86</v>
      </c>
      <c r="E7" s="52" t="s">
        <v>4</v>
      </c>
      <c r="F7" s="53" t="s">
        <v>5</v>
      </c>
      <c r="G7" s="54" t="s">
        <v>8</v>
      </c>
      <c r="H7" s="55">
        <v>12000</v>
      </c>
      <c r="I7" s="56">
        <f>IF(Table2[Payment Type]="Paid in Full",Table2[Amount],Table2[Amount]*$C$3)</f>
        <v>3000</v>
      </c>
      <c r="J7" s="56">
        <f>Table2[Amount]-Table2[Down Payment]</f>
        <v>9000</v>
      </c>
    </row>
    <row r="8" spans="1:11" s="7" customFormat="1" hidden="1" x14ac:dyDescent="0.2">
      <c r="A8" s="51" t="s">
        <v>17</v>
      </c>
      <c r="B8" s="29">
        <v>40910</v>
      </c>
      <c r="C8" s="19" t="s">
        <v>83</v>
      </c>
      <c r="D8" s="19" t="s">
        <v>84</v>
      </c>
      <c r="E8" s="19" t="s">
        <v>2</v>
      </c>
      <c r="F8" s="57" t="s">
        <v>5</v>
      </c>
      <c r="G8" s="58" t="s">
        <v>8</v>
      </c>
      <c r="H8" s="55">
        <v>3240</v>
      </c>
      <c r="I8" s="56">
        <f>IF(Table2[Payment Type]="Paid in Full",Table2[Amount],Table2[Amount]*$C$3)</f>
        <v>810</v>
      </c>
      <c r="J8" s="56">
        <f>Table2[Amount]-Table2[Down Payment]</f>
        <v>2430</v>
      </c>
    </row>
    <row r="9" spans="1:11" s="7" customFormat="1" hidden="1" x14ac:dyDescent="0.2">
      <c r="A9" s="51" t="s">
        <v>18</v>
      </c>
      <c r="B9" s="29">
        <v>40910</v>
      </c>
      <c r="C9" s="19" t="s">
        <v>87</v>
      </c>
      <c r="D9" s="19" t="s">
        <v>88</v>
      </c>
      <c r="E9" s="19" t="s">
        <v>2</v>
      </c>
      <c r="F9" s="57" t="s">
        <v>5</v>
      </c>
      <c r="G9" s="58" t="s">
        <v>8</v>
      </c>
      <c r="H9" s="55">
        <v>4080</v>
      </c>
      <c r="I9" s="56">
        <f>IF(Table2[Payment Type]="Paid in Full",Table2[Amount],Table2[Amount]*$C$3)</f>
        <v>1020</v>
      </c>
      <c r="J9" s="56">
        <f>Table2[Amount]-Table2[Down Payment]</f>
        <v>3060</v>
      </c>
    </row>
    <row r="10" spans="1:11" s="7" customFormat="1" hidden="1" x14ac:dyDescent="0.2">
      <c r="A10" s="51" t="s">
        <v>19</v>
      </c>
      <c r="B10" s="29">
        <v>40910</v>
      </c>
      <c r="C10" s="52" t="s">
        <v>89</v>
      </c>
      <c r="D10" s="52" t="s">
        <v>90</v>
      </c>
      <c r="E10" s="52" t="s">
        <v>3</v>
      </c>
      <c r="F10" s="53" t="s">
        <v>5</v>
      </c>
      <c r="G10" s="54" t="s">
        <v>8</v>
      </c>
      <c r="H10" s="55">
        <v>5432</v>
      </c>
      <c r="I10" s="56">
        <f>IF(Table2[Payment Type]="Paid in Full",Table2[Amount],Table2[Amount]*$C$3)</f>
        <v>1358</v>
      </c>
      <c r="J10" s="56">
        <f>Table2[Amount]-Table2[Down Payment]</f>
        <v>4074</v>
      </c>
    </row>
    <row r="11" spans="1:11" s="7" customFormat="1" hidden="1" x14ac:dyDescent="0.2">
      <c r="A11" s="51" t="s">
        <v>20</v>
      </c>
      <c r="B11" s="29">
        <v>40911</v>
      </c>
      <c r="C11" s="19" t="s">
        <v>83</v>
      </c>
      <c r="D11" s="19" t="s">
        <v>84</v>
      </c>
      <c r="E11" s="19" t="s">
        <v>2</v>
      </c>
      <c r="F11" s="57" t="s">
        <v>5</v>
      </c>
      <c r="G11" s="58" t="s">
        <v>7</v>
      </c>
      <c r="H11" s="55">
        <v>6780</v>
      </c>
      <c r="I11" s="56">
        <f>IF(Table2[Payment Type]="Paid in Full",Table2[Amount],Table2[Amount]*$C$3)</f>
        <v>1695</v>
      </c>
      <c r="J11" s="56">
        <f>Table2[Amount]-Table2[Down Payment]</f>
        <v>5085</v>
      </c>
    </row>
    <row r="12" spans="1:11" s="7" customFormat="1" hidden="1" x14ac:dyDescent="0.2">
      <c r="A12" s="51" t="s">
        <v>21</v>
      </c>
      <c r="B12" s="29">
        <v>40911</v>
      </c>
      <c r="C12" s="19" t="s">
        <v>87</v>
      </c>
      <c r="D12" s="19" t="s">
        <v>88</v>
      </c>
      <c r="E12" s="19" t="s">
        <v>4</v>
      </c>
      <c r="F12" s="57" t="s">
        <v>5</v>
      </c>
      <c r="G12" s="58" t="s">
        <v>7</v>
      </c>
      <c r="H12" s="55">
        <v>5432</v>
      </c>
      <c r="I12" s="56">
        <f>IF(Table2[Payment Type]="Paid in Full",Table2[Amount],Table2[Amount]*$C$3)</f>
        <v>1358</v>
      </c>
      <c r="J12" s="56">
        <f>Table2[Amount]-Table2[Down Payment]</f>
        <v>4074</v>
      </c>
    </row>
    <row r="13" spans="1:11" s="7" customFormat="1" hidden="1" x14ac:dyDescent="0.2">
      <c r="A13" s="51" t="s">
        <v>22</v>
      </c>
      <c r="B13" s="29">
        <v>40911</v>
      </c>
      <c r="C13" s="19" t="s">
        <v>83</v>
      </c>
      <c r="D13" s="19" t="s">
        <v>84</v>
      </c>
      <c r="E13" s="19" t="s">
        <v>3</v>
      </c>
      <c r="F13" s="57" t="s">
        <v>11</v>
      </c>
      <c r="G13" s="58" t="s">
        <v>7</v>
      </c>
      <c r="H13" s="55">
        <v>6780</v>
      </c>
      <c r="I13" s="56">
        <f>IF(Table2[Payment Type]="Paid in Full",Table2[Amount],Table2[Amount]*$C$3)</f>
        <v>6780</v>
      </c>
      <c r="J13" s="56">
        <f>Table2[Amount]-Table2[Down Payment]</f>
        <v>0</v>
      </c>
    </row>
    <row r="14" spans="1:11" s="7" customFormat="1" hidden="1" x14ac:dyDescent="0.2">
      <c r="A14" s="51" t="s">
        <v>23</v>
      </c>
      <c r="B14" s="29">
        <v>40911</v>
      </c>
      <c r="C14" s="52" t="s">
        <v>83</v>
      </c>
      <c r="D14" s="52" t="s">
        <v>84</v>
      </c>
      <c r="E14" s="52" t="s">
        <v>4</v>
      </c>
      <c r="F14" s="53" t="s">
        <v>11</v>
      </c>
      <c r="G14" s="54" t="s">
        <v>7</v>
      </c>
      <c r="H14" s="55">
        <v>27000</v>
      </c>
      <c r="I14" s="56">
        <f>IF(Table2[Payment Type]="Paid in Full",Table2[Amount],Table2[Amount]*$C$3)</f>
        <v>27000</v>
      </c>
      <c r="J14" s="56">
        <f>Table2[Amount]-Table2[Down Payment]</f>
        <v>0</v>
      </c>
    </row>
    <row r="15" spans="1:11" s="7" customFormat="1" hidden="1" x14ac:dyDescent="0.2">
      <c r="A15" s="51" t="s">
        <v>24</v>
      </c>
      <c r="B15" s="29">
        <v>40912</v>
      </c>
      <c r="C15" s="19" t="s">
        <v>85</v>
      </c>
      <c r="D15" s="19" t="s">
        <v>86</v>
      </c>
      <c r="E15" s="19" t="s">
        <v>2</v>
      </c>
      <c r="F15" s="57" t="s">
        <v>5</v>
      </c>
      <c r="G15" s="58" t="s">
        <v>7</v>
      </c>
      <c r="H15" s="55">
        <v>10000</v>
      </c>
      <c r="I15" s="56">
        <f>IF(Table2[Payment Type]="Paid in Full",Table2[Amount],Table2[Amount]*$C$3)</f>
        <v>2500</v>
      </c>
      <c r="J15" s="56">
        <f>Table2[Amount]-Table2[Down Payment]</f>
        <v>7500</v>
      </c>
    </row>
    <row r="16" spans="1:11" s="7" customFormat="1" hidden="1" x14ac:dyDescent="0.2">
      <c r="A16" s="51" t="s">
        <v>25</v>
      </c>
      <c r="B16" s="29">
        <v>40912</v>
      </c>
      <c r="C16" s="19" t="s">
        <v>87</v>
      </c>
      <c r="D16" s="19" t="s">
        <v>88</v>
      </c>
      <c r="E16" s="19" t="s">
        <v>2</v>
      </c>
      <c r="F16" s="57" t="s">
        <v>5</v>
      </c>
      <c r="G16" s="58" t="s">
        <v>7</v>
      </c>
      <c r="H16" s="55">
        <v>10000</v>
      </c>
      <c r="I16" s="56">
        <f>IF(Table2[Payment Type]="Paid in Full",Table2[Amount],Table2[Amount]*$C$3)</f>
        <v>2500</v>
      </c>
      <c r="J16" s="56">
        <f>Table2[Amount]-Table2[Down Payment]</f>
        <v>7500</v>
      </c>
    </row>
    <row r="17" spans="1:10" s="7" customFormat="1" hidden="1" x14ac:dyDescent="0.2">
      <c r="A17" s="51" t="s">
        <v>26</v>
      </c>
      <c r="B17" s="29">
        <v>40912</v>
      </c>
      <c r="C17" s="19" t="s">
        <v>83</v>
      </c>
      <c r="D17" s="19" t="s">
        <v>84</v>
      </c>
      <c r="E17" s="19" t="s">
        <v>2</v>
      </c>
      <c r="F17" s="57" t="s">
        <v>11</v>
      </c>
      <c r="G17" s="58" t="s">
        <v>7</v>
      </c>
      <c r="H17" s="55">
        <v>4550</v>
      </c>
      <c r="I17" s="56">
        <f>IF(Table2[Payment Type]="Paid in Full",Table2[Amount],Table2[Amount]*$C$3)</f>
        <v>4550</v>
      </c>
      <c r="J17" s="56">
        <f>Table2[Amount]-Table2[Down Payment]</f>
        <v>0</v>
      </c>
    </row>
    <row r="18" spans="1:10" s="7" customFormat="1" hidden="1" x14ac:dyDescent="0.2">
      <c r="A18" s="51" t="s">
        <v>27</v>
      </c>
      <c r="B18" s="29">
        <v>40912</v>
      </c>
      <c r="C18" s="19" t="s">
        <v>83</v>
      </c>
      <c r="D18" s="19" t="s">
        <v>84</v>
      </c>
      <c r="E18" s="19" t="s">
        <v>3</v>
      </c>
      <c r="F18" s="57" t="s">
        <v>11</v>
      </c>
      <c r="G18" s="58" t="s">
        <v>8</v>
      </c>
      <c r="H18" s="55">
        <v>8490</v>
      </c>
      <c r="I18" s="56">
        <f>IF(Table2[Payment Type]="Paid in Full",Table2[Amount],Table2[Amount]*$C$3)</f>
        <v>8490</v>
      </c>
      <c r="J18" s="56">
        <f>Table2[Amount]-Table2[Down Payment]</f>
        <v>0</v>
      </c>
    </row>
    <row r="19" spans="1:10" s="7" customFormat="1" hidden="1" x14ac:dyDescent="0.2">
      <c r="A19" s="51" t="s">
        <v>28</v>
      </c>
      <c r="B19" s="29">
        <v>40912</v>
      </c>
      <c r="C19" s="19" t="s">
        <v>83</v>
      </c>
      <c r="D19" s="19" t="s">
        <v>84</v>
      </c>
      <c r="E19" s="19" t="s">
        <v>4</v>
      </c>
      <c r="F19" s="53" t="s">
        <v>11</v>
      </c>
      <c r="G19" s="58" t="s">
        <v>7</v>
      </c>
      <c r="H19" s="55">
        <v>5432</v>
      </c>
      <c r="I19" s="56">
        <f>IF(Table2[Payment Type]="Paid in Full",Table2[Amount],Table2[Amount]*$C$3)</f>
        <v>5432</v>
      </c>
      <c r="J19" s="56">
        <f>Table2[Amount]-Table2[Down Payment]</f>
        <v>0</v>
      </c>
    </row>
    <row r="20" spans="1:10" s="7" customFormat="1" hidden="1" x14ac:dyDescent="0.2">
      <c r="A20" s="51" t="s">
        <v>29</v>
      </c>
      <c r="B20" s="29">
        <v>40912</v>
      </c>
      <c r="C20" s="19" t="s">
        <v>85</v>
      </c>
      <c r="D20" s="19" t="s">
        <v>86</v>
      </c>
      <c r="E20" s="19" t="s">
        <v>3</v>
      </c>
      <c r="F20" s="57" t="s">
        <v>11</v>
      </c>
      <c r="G20" s="58" t="s">
        <v>8</v>
      </c>
      <c r="H20" s="55">
        <v>7450</v>
      </c>
      <c r="I20" s="56">
        <f>IF(Table2[Payment Type]="Paid in Full",Table2[Amount],Table2[Amount]*$C$3)</f>
        <v>7450</v>
      </c>
      <c r="J20" s="56">
        <f>Table2[Amount]-Table2[Down Payment]</f>
        <v>0</v>
      </c>
    </row>
    <row r="21" spans="1:10" s="7" customFormat="1" hidden="1" x14ac:dyDescent="0.2">
      <c r="A21" s="51" t="s">
        <v>30</v>
      </c>
      <c r="B21" s="29">
        <v>40912</v>
      </c>
      <c r="C21" s="19" t="s">
        <v>87</v>
      </c>
      <c r="D21" s="19" t="s">
        <v>88</v>
      </c>
      <c r="E21" s="19" t="s">
        <v>4</v>
      </c>
      <c r="F21" s="53" t="s">
        <v>11</v>
      </c>
      <c r="G21" s="58" t="s">
        <v>7</v>
      </c>
      <c r="H21" s="55">
        <v>5432</v>
      </c>
      <c r="I21" s="56">
        <f>IF(Table2[Payment Type]="Paid in Full",Table2[Amount],Table2[Amount]*$C$3)</f>
        <v>5432</v>
      </c>
      <c r="J21" s="56">
        <f>Table2[Amount]-Table2[Down Payment]</f>
        <v>0</v>
      </c>
    </row>
    <row r="22" spans="1:10" s="7" customFormat="1" hidden="1" x14ac:dyDescent="0.2">
      <c r="A22" s="51" t="s">
        <v>31</v>
      </c>
      <c r="B22" s="29">
        <v>40912</v>
      </c>
      <c r="C22" s="19" t="s">
        <v>89</v>
      </c>
      <c r="D22" s="19" t="s">
        <v>90</v>
      </c>
      <c r="E22" s="52" t="s">
        <v>3</v>
      </c>
      <c r="F22" s="53" t="s">
        <v>11</v>
      </c>
      <c r="G22" s="54" t="s">
        <v>8</v>
      </c>
      <c r="H22" s="55">
        <v>6780</v>
      </c>
      <c r="I22" s="56">
        <f>IF(Table2[Payment Type]="Paid in Full",Table2[Amount],Table2[Amount]*$C$3)</f>
        <v>6780</v>
      </c>
      <c r="J22" s="56">
        <f>Table2[Amount]-Table2[Down Payment]</f>
        <v>0</v>
      </c>
    </row>
    <row r="23" spans="1:10" s="7" customFormat="1" hidden="1" x14ac:dyDescent="0.2">
      <c r="A23" s="51" t="s">
        <v>32</v>
      </c>
      <c r="B23" s="29">
        <v>40913</v>
      </c>
      <c r="C23" s="19" t="s">
        <v>83</v>
      </c>
      <c r="D23" s="19" t="s">
        <v>84</v>
      </c>
      <c r="E23" s="19" t="s">
        <v>2</v>
      </c>
      <c r="F23" s="57" t="s">
        <v>5</v>
      </c>
      <c r="G23" s="58" t="s">
        <v>7</v>
      </c>
      <c r="H23" s="59">
        <v>7450</v>
      </c>
      <c r="I23" s="56">
        <f>IF(Table2[Payment Type]="Paid in Full",Table2[Amount],Table2[Amount]*$C$3)</f>
        <v>1862.5</v>
      </c>
      <c r="J23" s="56">
        <f>Table2[Amount]-Table2[Down Payment]</f>
        <v>5587.5</v>
      </c>
    </row>
    <row r="24" spans="1:10" s="7" customFormat="1" hidden="1" x14ac:dyDescent="0.2">
      <c r="A24" s="51" t="s">
        <v>33</v>
      </c>
      <c r="B24" s="29">
        <v>40913</v>
      </c>
      <c r="C24" s="19" t="s">
        <v>83</v>
      </c>
      <c r="D24" s="19" t="s">
        <v>84</v>
      </c>
      <c r="E24" s="19" t="s">
        <v>2</v>
      </c>
      <c r="F24" s="57" t="s">
        <v>11</v>
      </c>
      <c r="G24" s="58" t="s">
        <v>7</v>
      </c>
      <c r="H24" s="59">
        <v>8560</v>
      </c>
      <c r="I24" s="56">
        <f>IF(Table2[Payment Type]="Paid in Full",Table2[Amount],Table2[Amount]*$C$3)</f>
        <v>8560</v>
      </c>
      <c r="J24" s="56">
        <f>Table2[Amount]-Table2[Down Payment]</f>
        <v>0</v>
      </c>
    </row>
    <row r="25" spans="1:10" s="7" customFormat="1" hidden="1" x14ac:dyDescent="0.2">
      <c r="A25" s="51" t="s">
        <v>34</v>
      </c>
      <c r="B25" s="29">
        <v>40914</v>
      </c>
      <c r="C25" s="19" t="s">
        <v>83</v>
      </c>
      <c r="D25" s="19" t="s">
        <v>84</v>
      </c>
      <c r="E25" s="52" t="s">
        <v>2</v>
      </c>
      <c r="F25" s="53" t="s">
        <v>5</v>
      </c>
      <c r="G25" s="54" t="s">
        <v>8</v>
      </c>
      <c r="H25" s="55">
        <v>26500</v>
      </c>
      <c r="I25" s="56">
        <f>IF(Table2[Payment Type]="Paid in Full",Table2[Amount],Table2[Amount]*$C$3)</f>
        <v>6625</v>
      </c>
      <c r="J25" s="56">
        <f>Table2[Amount]-Table2[Down Payment]</f>
        <v>19875</v>
      </c>
    </row>
    <row r="26" spans="1:10" s="7" customFormat="1" hidden="1" x14ac:dyDescent="0.2">
      <c r="A26" s="51" t="s">
        <v>35</v>
      </c>
      <c r="B26" s="29">
        <v>40914</v>
      </c>
      <c r="C26" s="52" t="s">
        <v>87</v>
      </c>
      <c r="D26" s="52" t="s">
        <v>88</v>
      </c>
      <c r="E26" s="52" t="s">
        <v>2</v>
      </c>
      <c r="F26" s="53" t="s">
        <v>5</v>
      </c>
      <c r="G26" s="54" t="s">
        <v>7</v>
      </c>
      <c r="H26" s="55">
        <v>5000</v>
      </c>
      <c r="I26" s="56">
        <f>IF(Table2[Payment Type]="Paid in Full",Table2[Amount],Table2[Amount]*$C$3)</f>
        <v>1250</v>
      </c>
      <c r="J26" s="56">
        <f>Table2[Amount]-Table2[Down Payment]</f>
        <v>3750</v>
      </c>
    </row>
    <row r="27" spans="1:10" s="7" customFormat="1" x14ac:dyDescent="0.2">
      <c r="A27" s="51" t="s">
        <v>36</v>
      </c>
      <c r="B27" s="29">
        <v>40914</v>
      </c>
      <c r="C27" s="52" t="s">
        <v>89</v>
      </c>
      <c r="D27" s="52" t="s">
        <v>90</v>
      </c>
      <c r="E27" s="52" t="s">
        <v>3</v>
      </c>
      <c r="F27" s="53" t="s">
        <v>5</v>
      </c>
      <c r="G27" s="54" t="s">
        <v>8</v>
      </c>
      <c r="H27" s="55">
        <v>8560</v>
      </c>
      <c r="I27" s="56">
        <f>IF(Table2[Payment Type]="Paid in Full",Table2[Amount],Table2[Amount]*$C$3)</f>
        <v>2140</v>
      </c>
      <c r="J27" s="56">
        <f>Table2[Amount]-Table2[Down Payment]</f>
        <v>6420</v>
      </c>
    </row>
    <row r="28" spans="1:10" s="7" customFormat="1" hidden="1" x14ac:dyDescent="0.2">
      <c r="A28" s="51" t="s">
        <v>37</v>
      </c>
      <c r="B28" s="29">
        <v>40915</v>
      </c>
      <c r="C28" s="19" t="s">
        <v>89</v>
      </c>
      <c r="D28" s="19" t="s">
        <v>90</v>
      </c>
      <c r="E28" s="19" t="s">
        <v>2</v>
      </c>
      <c r="F28" s="57" t="s">
        <v>5</v>
      </c>
      <c r="G28" s="58" t="s">
        <v>8</v>
      </c>
      <c r="H28" s="55">
        <v>5000</v>
      </c>
      <c r="I28" s="56">
        <f>IF(Table2[Payment Type]="Paid in Full",Table2[Amount],Table2[Amount]*$C$3)</f>
        <v>1250</v>
      </c>
      <c r="J28" s="56">
        <f>Table2[Amount]-Table2[Down Payment]</f>
        <v>3750</v>
      </c>
    </row>
    <row r="29" spans="1:10" s="7" customFormat="1" hidden="1" x14ac:dyDescent="0.2">
      <c r="A29" s="51" t="s">
        <v>38</v>
      </c>
      <c r="B29" s="29">
        <v>40915</v>
      </c>
      <c r="C29" s="19" t="s">
        <v>85</v>
      </c>
      <c r="D29" s="19" t="s">
        <v>86</v>
      </c>
      <c r="E29" s="19" t="s">
        <v>3</v>
      </c>
      <c r="F29" s="57" t="s">
        <v>11</v>
      </c>
      <c r="G29" s="58" t="s">
        <v>7</v>
      </c>
      <c r="H29" s="55">
        <v>5400</v>
      </c>
      <c r="I29" s="56">
        <f>IF(Table2[Payment Type]="Paid in Full",Table2[Amount],Table2[Amount]*$C$3)</f>
        <v>5400</v>
      </c>
      <c r="J29" s="56">
        <f>Table2[Amount]-Table2[Down Payment]</f>
        <v>0</v>
      </c>
    </row>
    <row r="30" spans="1:10" s="7" customFormat="1" hidden="1" x14ac:dyDescent="0.2">
      <c r="A30" s="51" t="s">
        <v>39</v>
      </c>
      <c r="B30" s="29">
        <v>40916</v>
      </c>
      <c r="C30" s="60" t="s">
        <v>87</v>
      </c>
      <c r="D30" s="60" t="s">
        <v>88</v>
      </c>
      <c r="E30" s="60" t="s">
        <v>3</v>
      </c>
      <c r="F30" s="61" t="s">
        <v>5</v>
      </c>
      <c r="G30" s="62" t="s">
        <v>7</v>
      </c>
      <c r="H30" s="63">
        <v>3240</v>
      </c>
      <c r="I30" s="56">
        <f>IF(Table2[Payment Type]="Paid in Full",Table2[Amount],Table2[Amount]*$C$3)</f>
        <v>810</v>
      </c>
      <c r="J30" s="56">
        <f>Table2[Amount]-Table2[Down Payment]</f>
        <v>2430</v>
      </c>
    </row>
    <row r="31" spans="1:10" s="7" customFormat="1" hidden="1" x14ac:dyDescent="0.2">
      <c r="A31" s="51" t="s">
        <v>40</v>
      </c>
      <c r="B31" s="29">
        <v>40917</v>
      </c>
      <c r="C31" s="60" t="s">
        <v>83</v>
      </c>
      <c r="D31" s="60" t="s">
        <v>84</v>
      </c>
      <c r="E31" s="60" t="s">
        <v>2</v>
      </c>
      <c r="F31" s="61" t="s">
        <v>5</v>
      </c>
      <c r="G31" s="62" t="s">
        <v>8</v>
      </c>
      <c r="H31" s="63">
        <v>7400</v>
      </c>
      <c r="I31" s="56">
        <f>IF(Table2[Payment Type]="Paid in Full",Table2[Amount],Table2[Amount]*$C$3)</f>
        <v>1850</v>
      </c>
      <c r="J31" s="56">
        <f>Table2[Amount]-Table2[Down Payment]</f>
        <v>5550</v>
      </c>
    </row>
    <row r="32" spans="1:10" s="7" customFormat="1" hidden="1" x14ac:dyDescent="0.2">
      <c r="A32" s="51" t="s">
        <v>41</v>
      </c>
      <c r="B32" s="29">
        <v>40917</v>
      </c>
      <c r="C32" s="60" t="s">
        <v>85</v>
      </c>
      <c r="D32" s="60" t="s">
        <v>86</v>
      </c>
      <c r="E32" s="60" t="s">
        <v>2</v>
      </c>
      <c r="F32" s="61" t="s">
        <v>5</v>
      </c>
      <c r="G32" s="62" t="s">
        <v>8</v>
      </c>
      <c r="H32" s="63">
        <v>22000</v>
      </c>
      <c r="I32" s="56">
        <f>IF(Table2[Payment Type]="Paid in Full",Table2[Amount],Table2[Amount]*$C$3)</f>
        <v>5500</v>
      </c>
      <c r="J32" s="56">
        <f>Table2[Amount]-Table2[Down Payment]</f>
        <v>16500</v>
      </c>
    </row>
    <row r="33" spans="1:10" s="7" customFormat="1" hidden="1" x14ac:dyDescent="0.2">
      <c r="A33" s="51" t="s">
        <v>42</v>
      </c>
      <c r="B33" s="29">
        <v>40917</v>
      </c>
      <c r="C33" s="60" t="s">
        <v>85</v>
      </c>
      <c r="D33" s="60" t="s">
        <v>86</v>
      </c>
      <c r="E33" s="60" t="s">
        <v>4</v>
      </c>
      <c r="F33" s="61" t="s">
        <v>11</v>
      </c>
      <c r="G33" s="62" t="s">
        <v>8</v>
      </c>
      <c r="H33" s="63">
        <v>3240</v>
      </c>
      <c r="I33" s="56">
        <f>IF(Table2[Payment Type]="Paid in Full",Table2[Amount],Table2[Amount]*$C$3)</f>
        <v>3240</v>
      </c>
      <c r="J33" s="56">
        <f>Table2[Amount]-Table2[Down Payment]</f>
        <v>0</v>
      </c>
    </row>
    <row r="34" spans="1:10" s="7" customFormat="1" hidden="1" x14ac:dyDescent="0.2">
      <c r="A34" s="51" t="s">
        <v>43</v>
      </c>
      <c r="B34" s="29">
        <v>40918</v>
      </c>
      <c r="C34" s="19" t="s">
        <v>89</v>
      </c>
      <c r="D34" s="19" t="s">
        <v>90</v>
      </c>
      <c r="E34" s="19" t="s">
        <v>4</v>
      </c>
      <c r="F34" s="57" t="s">
        <v>11</v>
      </c>
      <c r="G34" s="58" t="s">
        <v>7</v>
      </c>
      <c r="H34" s="63">
        <v>7690</v>
      </c>
      <c r="I34" s="56">
        <f>IF(Table2[Payment Type]="Paid in Full",Table2[Amount],Table2[Amount]*$C$3)</f>
        <v>7690</v>
      </c>
      <c r="J34" s="56">
        <f>Table2[Amount]-Table2[Down Payment]</f>
        <v>0</v>
      </c>
    </row>
    <row r="35" spans="1:10" s="7" customFormat="1" hidden="1" x14ac:dyDescent="0.2">
      <c r="A35" s="51" t="s">
        <v>98</v>
      </c>
      <c r="B35" s="64">
        <v>40918</v>
      </c>
      <c r="C35" s="19" t="s">
        <v>83</v>
      </c>
      <c r="D35" s="19" t="s">
        <v>84</v>
      </c>
      <c r="E35" s="19" t="s">
        <v>3</v>
      </c>
      <c r="F35" s="57" t="s">
        <v>5</v>
      </c>
      <c r="G35" s="58" t="s">
        <v>8</v>
      </c>
      <c r="H35" s="59">
        <v>6000</v>
      </c>
      <c r="I35" s="56">
        <f>IF(Table2[Payment Type]="Paid in Full",Table2[Amount],Table2[Amount]*$C$3)</f>
        <v>1500</v>
      </c>
      <c r="J35" s="56">
        <f>Table2[Amount]-Table2[Down Payment]</f>
        <v>4500</v>
      </c>
    </row>
    <row r="36" spans="1:10" s="7" customFormat="1" hidden="1" x14ac:dyDescent="0.2">
      <c r="A36" s="51" t="s">
        <v>44</v>
      </c>
      <c r="B36" s="29">
        <v>40919</v>
      </c>
      <c r="C36" s="60" t="s">
        <v>83</v>
      </c>
      <c r="D36" s="60" t="s">
        <v>84</v>
      </c>
      <c r="E36" s="60" t="s">
        <v>4</v>
      </c>
      <c r="F36" s="61" t="s">
        <v>5</v>
      </c>
      <c r="G36" s="62" t="s">
        <v>8</v>
      </c>
      <c r="H36" s="63">
        <v>7500</v>
      </c>
      <c r="I36" s="56">
        <f>IF(Table2[Payment Type]="Paid in Full",Table2[Amount],Table2[Amount]*$C$3)</f>
        <v>1875</v>
      </c>
      <c r="J36" s="56">
        <f>Table2[Amount]-Table2[Down Payment]</f>
        <v>5625</v>
      </c>
    </row>
    <row r="37" spans="1:10" s="7" customFormat="1" hidden="1" x14ac:dyDescent="0.2">
      <c r="A37" s="51" t="s">
        <v>45</v>
      </c>
      <c r="B37" s="29">
        <v>40919</v>
      </c>
      <c r="C37" s="60" t="s">
        <v>87</v>
      </c>
      <c r="D37" s="60" t="s">
        <v>88</v>
      </c>
      <c r="E37" s="60" t="s">
        <v>2</v>
      </c>
      <c r="F37" s="61" t="s">
        <v>11</v>
      </c>
      <c r="G37" s="62" t="s">
        <v>8</v>
      </c>
      <c r="H37" s="63">
        <v>7500</v>
      </c>
      <c r="I37" s="56">
        <f>IF(Table2[Payment Type]="Paid in Full",Table2[Amount],Table2[Amount]*$C$3)</f>
        <v>7500</v>
      </c>
      <c r="J37" s="56">
        <f>Table2[Amount]-Table2[Down Payment]</f>
        <v>0</v>
      </c>
    </row>
    <row r="38" spans="1:10" s="7" customFormat="1" hidden="1" x14ac:dyDescent="0.2">
      <c r="A38" s="51" t="s">
        <v>46</v>
      </c>
      <c r="B38" s="29">
        <v>40919</v>
      </c>
      <c r="C38" s="60" t="s">
        <v>89</v>
      </c>
      <c r="D38" s="60" t="s">
        <v>90</v>
      </c>
      <c r="E38" s="60" t="s">
        <v>3</v>
      </c>
      <c r="F38" s="61" t="s">
        <v>11</v>
      </c>
      <c r="G38" s="62" t="s">
        <v>8</v>
      </c>
      <c r="H38" s="63">
        <v>4650</v>
      </c>
      <c r="I38" s="56">
        <f>IF(Table2[Payment Type]="Paid in Full",Table2[Amount],Table2[Amount]*$C$3)</f>
        <v>4650</v>
      </c>
      <c r="J38" s="56">
        <f>Table2[Amount]-Table2[Down Payment]</f>
        <v>0</v>
      </c>
    </row>
    <row r="39" spans="1:10" s="7" customFormat="1" hidden="1" x14ac:dyDescent="0.2">
      <c r="A39" s="51" t="s">
        <v>47</v>
      </c>
      <c r="B39" s="29">
        <v>40920</v>
      </c>
      <c r="C39" s="19" t="s">
        <v>83</v>
      </c>
      <c r="D39" s="19" t="s">
        <v>84</v>
      </c>
      <c r="E39" s="19" t="s">
        <v>3</v>
      </c>
      <c r="F39" s="57" t="s">
        <v>5</v>
      </c>
      <c r="G39" s="58" t="s">
        <v>7</v>
      </c>
      <c r="H39" s="63">
        <v>6700</v>
      </c>
      <c r="I39" s="56">
        <f>IF(Table2[Payment Type]="Paid in Full",Table2[Amount],Table2[Amount]*$C$3)</f>
        <v>1675</v>
      </c>
      <c r="J39" s="56">
        <f>Table2[Amount]-Table2[Down Payment]</f>
        <v>5025</v>
      </c>
    </row>
    <row r="40" spans="1:10" s="7" customFormat="1" hidden="1" x14ac:dyDescent="0.2">
      <c r="A40" s="51" t="s">
        <v>48</v>
      </c>
      <c r="B40" s="29">
        <v>40921</v>
      </c>
      <c r="C40" s="60" t="s">
        <v>85</v>
      </c>
      <c r="D40" s="60" t="s">
        <v>86</v>
      </c>
      <c r="E40" s="60" t="s">
        <v>4</v>
      </c>
      <c r="F40" s="61" t="s">
        <v>5</v>
      </c>
      <c r="G40" s="62" t="s">
        <v>8</v>
      </c>
      <c r="H40" s="63">
        <v>6540</v>
      </c>
      <c r="I40" s="56">
        <f>IF(Table2[Payment Type]="Paid in Full",Table2[Amount],Table2[Amount]*$C$3)</f>
        <v>1635</v>
      </c>
      <c r="J40" s="56">
        <f>Table2[Amount]-Table2[Down Payment]</f>
        <v>4905</v>
      </c>
    </row>
    <row r="41" spans="1:10" s="7" customFormat="1" hidden="1" x14ac:dyDescent="0.2">
      <c r="A41" s="51" t="s">
        <v>49</v>
      </c>
      <c r="B41" s="29">
        <v>40922</v>
      </c>
      <c r="C41" s="60" t="s">
        <v>85</v>
      </c>
      <c r="D41" s="60" t="s">
        <v>86</v>
      </c>
      <c r="E41" s="60" t="s">
        <v>3</v>
      </c>
      <c r="F41" s="61" t="s">
        <v>11</v>
      </c>
      <c r="G41" s="62" t="s">
        <v>8</v>
      </c>
      <c r="H41" s="63">
        <v>4800</v>
      </c>
      <c r="I41" s="56">
        <f>IF(Table2[Payment Type]="Paid in Full",Table2[Amount],Table2[Amount]*$C$3)</f>
        <v>4800</v>
      </c>
      <c r="J41" s="56">
        <f>Table2[Amount]-Table2[Down Payment]</f>
        <v>0</v>
      </c>
    </row>
    <row r="42" spans="1:10" s="7" customFormat="1" hidden="1" x14ac:dyDescent="0.2">
      <c r="A42" s="51" t="s">
        <v>50</v>
      </c>
      <c r="B42" s="29">
        <v>40923</v>
      </c>
      <c r="C42" s="19" t="s">
        <v>83</v>
      </c>
      <c r="D42" s="19" t="s">
        <v>84</v>
      </c>
      <c r="E42" s="19" t="s">
        <v>2</v>
      </c>
      <c r="F42" s="57" t="s">
        <v>11</v>
      </c>
      <c r="G42" s="58" t="s">
        <v>7</v>
      </c>
      <c r="H42" s="63">
        <v>7200</v>
      </c>
      <c r="I42" s="56">
        <f>IF(Table2[Payment Type]="Paid in Full",Table2[Amount],Table2[Amount]*$C$3)</f>
        <v>7200</v>
      </c>
      <c r="J42" s="56">
        <f>Table2[Amount]-Table2[Down Payment]</f>
        <v>0</v>
      </c>
    </row>
    <row r="43" spans="1:10" s="7" customFormat="1" hidden="1" x14ac:dyDescent="0.2">
      <c r="A43" s="51" t="s">
        <v>51</v>
      </c>
      <c r="B43" s="29">
        <v>40924</v>
      </c>
      <c r="C43" s="60" t="s">
        <v>87</v>
      </c>
      <c r="D43" s="60" t="s">
        <v>88</v>
      </c>
      <c r="E43" s="60" t="s">
        <v>3</v>
      </c>
      <c r="F43" s="61" t="s">
        <v>11</v>
      </c>
      <c r="G43" s="62" t="s">
        <v>7</v>
      </c>
      <c r="H43" s="63">
        <v>32000</v>
      </c>
      <c r="I43" s="56">
        <f>IF(Table2[Payment Type]="Paid in Full",Table2[Amount],Table2[Amount]*$C$3)</f>
        <v>32000</v>
      </c>
      <c r="J43" s="56">
        <f>Table2[Amount]-Table2[Down Payment]</f>
        <v>0</v>
      </c>
    </row>
    <row r="44" spans="1:10" s="7" customFormat="1" x14ac:dyDescent="0.2">
      <c r="A44" s="51" t="s">
        <v>52</v>
      </c>
      <c r="B44" s="29">
        <v>40925</v>
      </c>
      <c r="C44" s="19" t="s">
        <v>89</v>
      </c>
      <c r="D44" s="19" t="s">
        <v>90</v>
      </c>
      <c r="E44" s="19" t="s">
        <v>2</v>
      </c>
      <c r="F44" s="57" t="s">
        <v>5</v>
      </c>
      <c r="G44" s="58" t="s">
        <v>7</v>
      </c>
      <c r="H44" s="63">
        <v>12000</v>
      </c>
      <c r="I44" s="56">
        <f>IF(Table2[Payment Type]="Paid in Full",Table2[Amount],Table2[Amount]*$C$3)</f>
        <v>3000</v>
      </c>
      <c r="J44" s="56">
        <f>Table2[Amount]-Table2[Down Payment]</f>
        <v>9000</v>
      </c>
    </row>
    <row r="45" spans="1:10" s="7" customFormat="1" hidden="1" x14ac:dyDescent="0.2">
      <c r="A45" s="51" t="s">
        <v>53</v>
      </c>
      <c r="B45" s="29">
        <v>40926</v>
      </c>
      <c r="C45" s="19" t="s">
        <v>83</v>
      </c>
      <c r="D45" s="19" t="s">
        <v>84</v>
      </c>
      <c r="E45" s="60" t="s">
        <v>2</v>
      </c>
      <c r="F45" s="61" t="s">
        <v>5</v>
      </c>
      <c r="G45" s="62" t="s">
        <v>7</v>
      </c>
      <c r="H45" s="63">
        <v>3200</v>
      </c>
      <c r="I45" s="56">
        <f>IF(Table2[Payment Type]="Paid in Full",Table2[Amount],Table2[Amount]*$C$3)</f>
        <v>800</v>
      </c>
      <c r="J45" s="56">
        <f>Table2[Amount]-Table2[Down Payment]</f>
        <v>2400</v>
      </c>
    </row>
    <row r="46" spans="1:10" s="7" customFormat="1" x14ac:dyDescent="0.2">
      <c r="A46" s="51" t="s">
        <v>54</v>
      </c>
      <c r="B46" s="29">
        <v>40926</v>
      </c>
      <c r="C46" s="19" t="s">
        <v>89</v>
      </c>
      <c r="D46" s="19" t="s">
        <v>90</v>
      </c>
      <c r="E46" s="19" t="s">
        <v>4</v>
      </c>
      <c r="F46" s="57" t="s">
        <v>5</v>
      </c>
      <c r="G46" s="58" t="s">
        <v>7</v>
      </c>
      <c r="H46" s="63">
        <v>12350</v>
      </c>
      <c r="I46" s="56">
        <f>IF(Table2[Payment Type]="Paid in Full",Table2[Amount],Table2[Amount]*$C$3)</f>
        <v>3087.5</v>
      </c>
      <c r="J46" s="56">
        <f>Table2[Amount]-Table2[Down Payment]</f>
        <v>9262.5</v>
      </c>
    </row>
    <row r="47" spans="1:10" s="7" customFormat="1" hidden="1" x14ac:dyDescent="0.2">
      <c r="A47" s="51" t="s">
        <v>55</v>
      </c>
      <c r="B47" s="29">
        <v>40926</v>
      </c>
      <c r="C47" s="60" t="s">
        <v>83</v>
      </c>
      <c r="D47" s="60" t="s">
        <v>84</v>
      </c>
      <c r="E47" s="60" t="s">
        <v>2</v>
      </c>
      <c r="F47" s="61" t="s">
        <v>11</v>
      </c>
      <c r="G47" s="62" t="s">
        <v>8</v>
      </c>
      <c r="H47" s="63">
        <v>18000</v>
      </c>
      <c r="I47" s="56">
        <f>IF(Table2[Payment Type]="Paid in Full",Table2[Amount],Table2[Amount]*$C$3)</f>
        <v>18000</v>
      </c>
      <c r="J47" s="56">
        <f>Table2[Amount]-Table2[Down Payment]</f>
        <v>0</v>
      </c>
    </row>
    <row r="48" spans="1:10" s="7" customFormat="1" hidden="1" x14ac:dyDescent="0.2">
      <c r="A48" s="51" t="s">
        <v>56</v>
      </c>
      <c r="B48" s="29">
        <v>40927</v>
      </c>
      <c r="C48" s="60" t="s">
        <v>83</v>
      </c>
      <c r="D48" s="60" t="s">
        <v>84</v>
      </c>
      <c r="E48" s="60" t="s">
        <v>2</v>
      </c>
      <c r="F48" s="61" t="s">
        <v>11</v>
      </c>
      <c r="G48" s="62" t="s">
        <v>7</v>
      </c>
      <c r="H48" s="63">
        <v>4500</v>
      </c>
      <c r="I48" s="56">
        <f>IF(Table2[Payment Type]="Paid in Full",Table2[Amount],Table2[Amount]*$C$3)</f>
        <v>4500</v>
      </c>
      <c r="J48" s="56">
        <f>Table2[Amount]-Table2[Down Payment]</f>
        <v>0</v>
      </c>
    </row>
    <row r="49" spans="1:10" s="7" customFormat="1" hidden="1" x14ac:dyDescent="0.2">
      <c r="A49" s="51" t="s">
        <v>57</v>
      </c>
      <c r="B49" s="29">
        <v>40927</v>
      </c>
      <c r="C49" s="60" t="s">
        <v>85</v>
      </c>
      <c r="D49" s="60" t="s">
        <v>86</v>
      </c>
      <c r="E49" s="60" t="s">
        <v>2</v>
      </c>
      <c r="F49" s="61" t="s">
        <v>11</v>
      </c>
      <c r="G49" s="62" t="s">
        <v>7</v>
      </c>
      <c r="H49" s="63">
        <v>12500</v>
      </c>
      <c r="I49" s="56">
        <f>IF(Table2[Payment Type]="Paid in Full",Table2[Amount],Table2[Amount]*$C$3)</f>
        <v>12500</v>
      </c>
      <c r="J49" s="56">
        <f>Table2[Amount]-Table2[Down Payment]</f>
        <v>0</v>
      </c>
    </row>
    <row r="50" spans="1:10" s="7" customFormat="1" hidden="1" x14ac:dyDescent="0.2">
      <c r="A50" s="51" t="s">
        <v>58</v>
      </c>
      <c r="B50" s="29">
        <v>40928</v>
      </c>
      <c r="C50" s="19" t="s">
        <v>87</v>
      </c>
      <c r="D50" s="19" t="s">
        <v>88</v>
      </c>
      <c r="E50" s="19" t="s">
        <v>3</v>
      </c>
      <c r="F50" s="57" t="s">
        <v>5</v>
      </c>
      <c r="G50" s="58" t="s">
        <v>8</v>
      </c>
      <c r="H50" s="63">
        <v>7500</v>
      </c>
      <c r="I50" s="56">
        <f>IF(Table2[Payment Type]="Paid in Full",Table2[Amount],Table2[Amount]*$C$3)</f>
        <v>1875</v>
      </c>
      <c r="J50" s="56">
        <f>Table2[Amount]-Table2[Down Payment]</f>
        <v>5625</v>
      </c>
    </row>
    <row r="51" spans="1:10" s="7" customFormat="1" hidden="1" x14ac:dyDescent="0.2">
      <c r="A51" s="51" t="s">
        <v>59</v>
      </c>
      <c r="B51" s="29">
        <v>40929</v>
      </c>
      <c r="C51" s="60" t="s">
        <v>85</v>
      </c>
      <c r="D51" s="60" t="s">
        <v>86</v>
      </c>
      <c r="E51" s="60" t="s">
        <v>4</v>
      </c>
      <c r="F51" s="61" t="s">
        <v>5</v>
      </c>
      <c r="G51" s="62" t="s">
        <v>7</v>
      </c>
      <c r="H51" s="63">
        <v>3450</v>
      </c>
      <c r="I51" s="56">
        <f>IF(Table2[Payment Type]="Paid in Full",Table2[Amount],Table2[Amount]*$C$3)</f>
        <v>862.5</v>
      </c>
      <c r="J51" s="56">
        <f>Table2[Amount]-Table2[Down Payment]</f>
        <v>2587.5</v>
      </c>
    </row>
    <row r="52" spans="1:10" s="7" customFormat="1" hidden="1" x14ac:dyDescent="0.2">
      <c r="A52" s="51" t="s">
        <v>60</v>
      </c>
      <c r="B52" s="29">
        <v>40929</v>
      </c>
      <c r="C52" s="60" t="s">
        <v>87</v>
      </c>
      <c r="D52" s="60" t="s">
        <v>88</v>
      </c>
      <c r="E52" s="60" t="s">
        <v>2</v>
      </c>
      <c r="F52" s="61" t="s">
        <v>5</v>
      </c>
      <c r="G52" s="62" t="s">
        <v>8</v>
      </c>
      <c r="H52" s="63">
        <v>8000</v>
      </c>
      <c r="I52" s="56">
        <f>IF(Table2[Payment Type]="Paid in Full",Table2[Amount],Table2[Amount]*$C$3)</f>
        <v>2000</v>
      </c>
      <c r="J52" s="56">
        <f>Table2[Amount]-Table2[Down Payment]</f>
        <v>6000</v>
      </c>
    </row>
    <row r="53" spans="1:10" s="7" customFormat="1" hidden="1" x14ac:dyDescent="0.2">
      <c r="A53" s="51" t="s">
        <v>61</v>
      </c>
      <c r="B53" s="29">
        <v>40929</v>
      </c>
      <c r="C53" s="60" t="s">
        <v>87</v>
      </c>
      <c r="D53" s="60" t="s">
        <v>88</v>
      </c>
      <c r="E53" s="60" t="s">
        <v>4</v>
      </c>
      <c r="F53" s="61" t="s">
        <v>5</v>
      </c>
      <c r="G53" s="62" t="s">
        <v>7</v>
      </c>
      <c r="H53" s="63">
        <v>17500</v>
      </c>
      <c r="I53" s="56">
        <f>IF(Table2[Payment Type]="Paid in Full",Table2[Amount],Table2[Amount]*$C$3)</f>
        <v>4375</v>
      </c>
      <c r="J53" s="56">
        <f>Table2[Amount]-Table2[Down Payment]</f>
        <v>13125</v>
      </c>
    </row>
    <row r="54" spans="1:10" s="7" customFormat="1" hidden="1" x14ac:dyDescent="0.2">
      <c r="A54" s="51" t="s">
        <v>62</v>
      </c>
      <c r="B54" s="29">
        <v>40929</v>
      </c>
      <c r="C54" s="60" t="s">
        <v>89</v>
      </c>
      <c r="D54" s="60" t="s">
        <v>90</v>
      </c>
      <c r="E54" s="60" t="s">
        <v>3</v>
      </c>
      <c r="F54" s="61" t="s">
        <v>5</v>
      </c>
      <c r="G54" s="62" t="s">
        <v>7</v>
      </c>
      <c r="H54" s="63">
        <v>5600</v>
      </c>
      <c r="I54" s="56">
        <f>IF(Table2[Payment Type]="Paid in Full",Table2[Amount],Table2[Amount]*$C$3)</f>
        <v>1400</v>
      </c>
      <c r="J54" s="56">
        <f>Table2[Amount]-Table2[Down Payment]</f>
        <v>4200</v>
      </c>
    </row>
    <row r="55" spans="1:10" s="7" customFormat="1" hidden="1" x14ac:dyDescent="0.2">
      <c r="A55" s="51" t="s">
        <v>63</v>
      </c>
      <c r="B55" s="29">
        <v>40929</v>
      </c>
      <c r="C55" s="60" t="s">
        <v>89</v>
      </c>
      <c r="D55" s="60" t="s">
        <v>90</v>
      </c>
      <c r="E55" s="60" t="s">
        <v>2</v>
      </c>
      <c r="F55" s="61" t="s">
        <v>11</v>
      </c>
      <c r="G55" s="62" t="s">
        <v>7</v>
      </c>
      <c r="H55" s="63">
        <v>18500</v>
      </c>
      <c r="I55" s="56">
        <f>IF(Table2[Payment Type]="Paid in Full",Table2[Amount],Table2[Amount]*$C$3)</f>
        <v>18500</v>
      </c>
      <c r="J55" s="56">
        <f>Table2[Amount]-Table2[Down Payment]</f>
        <v>0</v>
      </c>
    </row>
    <row r="56" spans="1:10" s="7" customFormat="1" hidden="1" x14ac:dyDescent="0.2">
      <c r="A56" s="51" t="s">
        <v>64</v>
      </c>
      <c r="B56" s="29">
        <v>40929</v>
      </c>
      <c r="C56" s="60" t="s">
        <v>89</v>
      </c>
      <c r="D56" s="60" t="s">
        <v>90</v>
      </c>
      <c r="E56" s="60" t="s">
        <v>4</v>
      </c>
      <c r="F56" s="61" t="s">
        <v>11</v>
      </c>
      <c r="G56" s="62" t="s">
        <v>7</v>
      </c>
      <c r="H56" s="63">
        <v>5400</v>
      </c>
      <c r="I56" s="56">
        <f>IF(Table2[Payment Type]="Paid in Full",Table2[Amount],Table2[Amount]*$C$3)</f>
        <v>5400</v>
      </c>
      <c r="J56" s="56">
        <f>Table2[Amount]-Table2[Down Payment]</f>
        <v>0</v>
      </c>
    </row>
    <row r="57" spans="1:10" s="7" customFormat="1" hidden="1" x14ac:dyDescent="0.2">
      <c r="A57" s="51" t="s">
        <v>65</v>
      </c>
      <c r="B57" s="29">
        <v>40930</v>
      </c>
      <c r="C57" s="60" t="s">
        <v>83</v>
      </c>
      <c r="D57" s="60" t="s">
        <v>84</v>
      </c>
      <c r="E57" s="60" t="s">
        <v>3</v>
      </c>
      <c r="F57" s="61" t="s">
        <v>11</v>
      </c>
      <c r="G57" s="62" t="s">
        <v>7</v>
      </c>
      <c r="H57" s="63">
        <v>6540</v>
      </c>
      <c r="I57" s="56">
        <f>IF(Table2[Payment Type]="Paid in Full",Table2[Amount],Table2[Amount]*$C$3)</f>
        <v>6540</v>
      </c>
      <c r="J57" s="56">
        <f>Table2[Amount]-Table2[Down Payment]</f>
        <v>0</v>
      </c>
    </row>
    <row r="58" spans="1:10" s="7" customFormat="1" hidden="1" x14ac:dyDescent="0.2">
      <c r="A58" s="51" t="s">
        <v>66</v>
      </c>
      <c r="B58" s="29">
        <v>40931</v>
      </c>
      <c r="C58" s="19" t="s">
        <v>89</v>
      </c>
      <c r="D58" s="19" t="s">
        <v>90</v>
      </c>
      <c r="E58" s="19" t="s">
        <v>3</v>
      </c>
      <c r="F58" s="57" t="s">
        <v>5</v>
      </c>
      <c r="G58" s="58" t="s">
        <v>7</v>
      </c>
      <c r="H58" s="63">
        <v>5600</v>
      </c>
      <c r="I58" s="56">
        <f>IF(Table2[Payment Type]="Paid in Full",Table2[Amount],Table2[Amount]*$C$3)</f>
        <v>1400</v>
      </c>
      <c r="J58" s="56">
        <f>Table2[Amount]-Table2[Down Payment]</f>
        <v>4200</v>
      </c>
    </row>
    <row r="59" spans="1:10" s="7" customFormat="1" hidden="1" x14ac:dyDescent="0.2">
      <c r="A59" s="51" t="s">
        <v>67</v>
      </c>
      <c r="B59" s="29">
        <v>40932</v>
      </c>
      <c r="C59" s="19" t="s">
        <v>83</v>
      </c>
      <c r="D59" s="19" t="s">
        <v>84</v>
      </c>
      <c r="E59" s="19" t="s">
        <v>2</v>
      </c>
      <c r="F59" s="57" t="s">
        <v>5</v>
      </c>
      <c r="G59" s="58" t="s">
        <v>8</v>
      </c>
      <c r="H59" s="63">
        <v>6000</v>
      </c>
      <c r="I59" s="56">
        <f>IF(Table2[Payment Type]="Paid in Full",Table2[Amount],Table2[Amount]*$C$3)</f>
        <v>1500</v>
      </c>
      <c r="J59" s="56">
        <f>Table2[Amount]-Table2[Down Payment]</f>
        <v>4500</v>
      </c>
    </row>
    <row r="60" spans="1:10" s="7" customFormat="1" hidden="1" x14ac:dyDescent="0.2">
      <c r="A60" s="51" t="s">
        <v>68</v>
      </c>
      <c r="B60" s="29">
        <v>40933</v>
      </c>
      <c r="C60" s="19" t="s">
        <v>83</v>
      </c>
      <c r="D60" s="19" t="s">
        <v>84</v>
      </c>
      <c r="E60" s="60" t="s">
        <v>4</v>
      </c>
      <c r="F60" s="61" t="s">
        <v>5</v>
      </c>
      <c r="G60" s="62" t="s">
        <v>8</v>
      </c>
      <c r="H60" s="63">
        <v>12500</v>
      </c>
      <c r="I60" s="56">
        <f>IF(Table2[Payment Type]="Paid in Full",Table2[Amount],Table2[Amount]*$C$3)</f>
        <v>3125</v>
      </c>
      <c r="J60" s="56">
        <f>Table2[Amount]-Table2[Down Payment]</f>
        <v>9375</v>
      </c>
    </row>
    <row r="61" spans="1:10" s="7" customFormat="1" hidden="1" x14ac:dyDescent="0.2">
      <c r="A61" s="51" t="s">
        <v>69</v>
      </c>
      <c r="B61" s="29">
        <v>40934</v>
      </c>
      <c r="C61" s="19" t="s">
        <v>83</v>
      </c>
      <c r="D61" s="19" t="s">
        <v>84</v>
      </c>
      <c r="E61" s="60" t="s">
        <v>4</v>
      </c>
      <c r="F61" s="61" t="s">
        <v>11</v>
      </c>
      <c r="G61" s="62" t="s">
        <v>8</v>
      </c>
      <c r="H61" s="63">
        <v>22500</v>
      </c>
      <c r="I61" s="56">
        <f>IF(Table2[Payment Type]="Paid in Full",Table2[Amount],Table2[Amount]*$C$3)</f>
        <v>22500</v>
      </c>
      <c r="J61" s="56">
        <f>Table2[Amount]-Table2[Down Payment]</f>
        <v>0</v>
      </c>
    </row>
    <row r="62" spans="1:10" s="7" customFormat="1" hidden="1" x14ac:dyDescent="0.2">
      <c r="A62" s="51" t="s">
        <v>70</v>
      </c>
      <c r="B62" s="29">
        <v>40934</v>
      </c>
      <c r="C62" s="60" t="s">
        <v>87</v>
      </c>
      <c r="D62" s="60" t="s">
        <v>88</v>
      </c>
      <c r="E62" s="60" t="s">
        <v>2</v>
      </c>
      <c r="F62" s="61" t="s">
        <v>11</v>
      </c>
      <c r="G62" s="62" t="s">
        <v>8</v>
      </c>
      <c r="H62" s="63">
        <v>25000</v>
      </c>
      <c r="I62" s="56">
        <f>IF(Table2[Payment Type]="Paid in Full",Table2[Amount],Table2[Amount]*$C$3)</f>
        <v>25000</v>
      </c>
      <c r="J62" s="56">
        <f>Table2[Amount]-Table2[Down Payment]</f>
        <v>0</v>
      </c>
    </row>
    <row r="63" spans="1:10" s="7" customFormat="1" hidden="1" x14ac:dyDescent="0.2">
      <c r="A63" s="51" t="s">
        <v>71</v>
      </c>
      <c r="B63" s="29">
        <v>40935</v>
      </c>
      <c r="C63" s="19" t="s">
        <v>83</v>
      </c>
      <c r="D63" s="19" t="s">
        <v>84</v>
      </c>
      <c r="E63" s="19" t="s">
        <v>2</v>
      </c>
      <c r="F63" s="57" t="s">
        <v>5</v>
      </c>
      <c r="G63" s="58" t="s">
        <v>8</v>
      </c>
      <c r="H63" s="63">
        <v>7540</v>
      </c>
      <c r="I63" s="56">
        <f>IF(Table2[Payment Type]="Paid in Full",Table2[Amount],Table2[Amount]*$C$3)</f>
        <v>1885</v>
      </c>
      <c r="J63" s="56">
        <f>Table2[Amount]-Table2[Down Payment]</f>
        <v>5655</v>
      </c>
    </row>
    <row r="64" spans="1:10" s="7" customFormat="1" hidden="1" x14ac:dyDescent="0.2">
      <c r="A64" s="51" t="s">
        <v>72</v>
      </c>
      <c r="B64" s="29">
        <v>40935</v>
      </c>
      <c r="C64" s="19" t="s">
        <v>87</v>
      </c>
      <c r="D64" s="19" t="s">
        <v>88</v>
      </c>
      <c r="E64" s="19" t="s">
        <v>2</v>
      </c>
      <c r="F64" s="57" t="s">
        <v>5</v>
      </c>
      <c r="G64" s="58" t="s">
        <v>8</v>
      </c>
      <c r="H64" s="63">
        <v>7540</v>
      </c>
      <c r="I64" s="56">
        <f>IF(Table2[Payment Type]="Paid in Full",Table2[Amount],Table2[Amount]*$C$3)</f>
        <v>1885</v>
      </c>
      <c r="J64" s="56">
        <f>Table2[Amount]-Table2[Down Payment]</f>
        <v>5655</v>
      </c>
    </row>
    <row r="65" spans="1:10" s="7" customFormat="1" hidden="1" x14ac:dyDescent="0.2">
      <c r="A65" s="51" t="s">
        <v>73</v>
      </c>
      <c r="B65" s="29">
        <v>40935</v>
      </c>
      <c r="C65" s="19" t="s">
        <v>87</v>
      </c>
      <c r="D65" s="19" t="s">
        <v>88</v>
      </c>
      <c r="E65" s="19" t="s">
        <v>4</v>
      </c>
      <c r="F65" s="57" t="s">
        <v>11</v>
      </c>
      <c r="G65" s="58" t="s">
        <v>7</v>
      </c>
      <c r="H65" s="63">
        <v>12500</v>
      </c>
      <c r="I65" s="56">
        <f>IF(Table2[Payment Type]="Paid in Full",Table2[Amount],Table2[Amount]*$C$3)</f>
        <v>12500</v>
      </c>
      <c r="J65" s="56">
        <f>Table2[Amount]-Table2[Down Payment]</f>
        <v>0</v>
      </c>
    </row>
    <row r="66" spans="1:10" s="7" customFormat="1" x14ac:dyDescent="0.2">
      <c r="A66" s="51" t="s">
        <v>74</v>
      </c>
      <c r="B66" s="29">
        <v>40936</v>
      </c>
      <c r="C66" s="19" t="s">
        <v>89</v>
      </c>
      <c r="D66" s="19" t="s">
        <v>90</v>
      </c>
      <c r="E66" s="19" t="s">
        <v>2</v>
      </c>
      <c r="F66" s="57" t="s">
        <v>5</v>
      </c>
      <c r="G66" s="58" t="s">
        <v>7</v>
      </c>
      <c r="H66" s="63">
        <v>9430</v>
      </c>
      <c r="I66" s="56">
        <f>IF(Table2[Payment Type]="Paid in Full",Table2[Amount],Table2[Amount]*$C$3)</f>
        <v>2357.5</v>
      </c>
      <c r="J66" s="56">
        <f>Table2[Amount]-Table2[Down Payment]</f>
        <v>7072.5</v>
      </c>
    </row>
    <row r="67" spans="1:10" s="7" customFormat="1" x14ac:dyDescent="0.2">
      <c r="A67" s="51" t="s">
        <v>75</v>
      </c>
      <c r="B67" s="29">
        <v>40936</v>
      </c>
      <c r="C67" s="19" t="s">
        <v>89</v>
      </c>
      <c r="D67" s="19" t="s">
        <v>90</v>
      </c>
      <c r="E67" s="19" t="s">
        <v>3</v>
      </c>
      <c r="F67" s="57" t="s">
        <v>5</v>
      </c>
      <c r="G67" s="58" t="s">
        <v>8</v>
      </c>
      <c r="H67" s="63">
        <v>10000</v>
      </c>
      <c r="I67" s="56">
        <f>IF(Table2[Payment Type]="Paid in Full",Table2[Amount],Table2[Amount]*$C$3)</f>
        <v>2500</v>
      </c>
      <c r="J67" s="56">
        <f>Table2[Amount]-Table2[Down Payment]</f>
        <v>7500</v>
      </c>
    </row>
    <row r="68" spans="1:10" s="7" customFormat="1" hidden="1" x14ac:dyDescent="0.2">
      <c r="A68" s="51" t="s">
        <v>76</v>
      </c>
      <c r="B68" s="29">
        <v>40936</v>
      </c>
      <c r="C68" s="19" t="s">
        <v>83</v>
      </c>
      <c r="D68" s="19" t="s">
        <v>84</v>
      </c>
      <c r="E68" s="19" t="s">
        <v>4</v>
      </c>
      <c r="F68" s="57" t="s">
        <v>11</v>
      </c>
      <c r="G68" s="58" t="s">
        <v>7</v>
      </c>
      <c r="H68" s="63">
        <v>8400</v>
      </c>
      <c r="I68" s="56">
        <f>IF(Table2[Payment Type]="Paid in Full",Table2[Amount],Table2[Amount]*$C$3)</f>
        <v>8400</v>
      </c>
      <c r="J68" s="56">
        <f>Table2[Amount]-Table2[Down Payment]</f>
        <v>0</v>
      </c>
    </row>
    <row r="69" spans="1:10" s="7" customFormat="1" hidden="1" x14ac:dyDescent="0.2">
      <c r="A69" s="51" t="s">
        <v>77</v>
      </c>
      <c r="B69" s="64">
        <v>40937</v>
      </c>
      <c r="C69" s="19" t="s">
        <v>85</v>
      </c>
      <c r="D69" s="19" t="s">
        <v>86</v>
      </c>
      <c r="E69" s="19" t="s">
        <v>3</v>
      </c>
      <c r="F69" s="57" t="s">
        <v>5</v>
      </c>
      <c r="G69" s="58" t="s">
        <v>7</v>
      </c>
      <c r="H69" s="63">
        <v>7730</v>
      </c>
      <c r="I69" s="56">
        <f>IF(Table2[Payment Type]="Paid in Full",Table2[Amount],Table2[Amount]*$C$3)</f>
        <v>1932.5</v>
      </c>
      <c r="J69" s="56">
        <f>Table2[Amount]-Table2[Down Payment]</f>
        <v>5797.5</v>
      </c>
    </row>
    <row r="70" spans="1:10" s="7" customFormat="1" hidden="1" x14ac:dyDescent="0.2">
      <c r="A70" s="51" t="s">
        <v>78</v>
      </c>
      <c r="B70" s="64">
        <v>40937</v>
      </c>
      <c r="C70" s="19" t="s">
        <v>85</v>
      </c>
      <c r="D70" s="19" t="s">
        <v>86</v>
      </c>
      <c r="E70" s="19" t="s">
        <v>4</v>
      </c>
      <c r="F70" s="57" t="s">
        <v>5</v>
      </c>
      <c r="G70" s="58" t="s">
        <v>7</v>
      </c>
      <c r="H70" s="63">
        <v>8400</v>
      </c>
      <c r="I70" s="56">
        <f>IF(Table2[Payment Type]="Paid in Full",Table2[Amount],Table2[Amount]*$C$3)</f>
        <v>2100</v>
      </c>
      <c r="J70" s="56">
        <f>Table2[Amount]-Table2[Down Payment]</f>
        <v>6300</v>
      </c>
    </row>
    <row r="71" spans="1:10" s="7" customFormat="1" hidden="1" x14ac:dyDescent="0.2">
      <c r="A71" s="51" t="s">
        <v>79</v>
      </c>
      <c r="B71" s="29">
        <v>40938</v>
      </c>
      <c r="C71" s="60" t="s">
        <v>87</v>
      </c>
      <c r="D71" s="60" t="s">
        <v>88</v>
      </c>
      <c r="E71" s="60" t="s">
        <v>4</v>
      </c>
      <c r="F71" s="61" t="s">
        <v>5</v>
      </c>
      <c r="G71" s="62" t="s">
        <v>7</v>
      </c>
      <c r="H71" s="63">
        <v>4080</v>
      </c>
      <c r="I71" s="56">
        <f>IF(Table2[Payment Type]="Paid in Full",Table2[Amount],Table2[Amount]*$C$3)</f>
        <v>1020</v>
      </c>
      <c r="J71" s="56">
        <f>Table2[Amount]-Table2[Down Payment]</f>
        <v>3060</v>
      </c>
    </row>
    <row r="72" spans="1:10" s="7" customFormat="1" hidden="1" x14ac:dyDescent="0.2">
      <c r="A72" s="51" t="s">
        <v>80</v>
      </c>
      <c r="B72" s="29">
        <v>40938</v>
      </c>
      <c r="C72" s="60" t="s">
        <v>89</v>
      </c>
      <c r="D72" s="60" t="s">
        <v>90</v>
      </c>
      <c r="E72" s="60" t="s">
        <v>2</v>
      </c>
      <c r="F72" s="61" t="s">
        <v>11</v>
      </c>
      <c r="G72" s="62" t="s">
        <v>7</v>
      </c>
      <c r="H72" s="63">
        <v>12000</v>
      </c>
      <c r="I72" s="56">
        <f>IF(Table2[Payment Type]="Paid in Full",Table2[Amount],Table2[Amount]*$C$3)</f>
        <v>12000</v>
      </c>
      <c r="J72" s="56">
        <f>Table2[Amount]-Table2[Down Payment]</f>
        <v>0</v>
      </c>
    </row>
    <row r="73" spans="1:10" s="7" customFormat="1" hidden="1" x14ac:dyDescent="0.2">
      <c r="A73" s="51" t="s">
        <v>81</v>
      </c>
      <c r="B73" s="29">
        <v>40939</v>
      </c>
      <c r="C73" s="60" t="s">
        <v>83</v>
      </c>
      <c r="D73" s="60" t="s">
        <v>84</v>
      </c>
      <c r="E73" s="60" t="s">
        <v>2</v>
      </c>
      <c r="F73" s="61" t="s">
        <v>5</v>
      </c>
      <c r="G73" s="62" t="s">
        <v>7</v>
      </c>
      <c r="H73" s="63">
        <v>3000</v>
      </c>
      <c r="I73" s="56">
        <f>IF(Table2[Payment Type]="Paid in Full",Table2[Amount],Table2[Amount]*$C$3)</f>
        <v>750</v>
      </c>
      <c r="J73" s="56">
        <f>Table2[Amount]-Table2[Down Payment]</f>
        <v>2250</v>
      </c>
    </row>
    <row r="74" spans="1:10" s="7" customFormat="1" hidden="1" x14ac:dyDescent="0.2">
      <c r="A74" s="51" t="s">
        <v>82</v>
      </c>
      <c r="B74" s="29">
        <v>40939</v>
      </c>
      <c r="C74" s="60" t="s">
        <v>89</v>
      </c>
      <c r="D74" s="60" t="s">
        <v>90</v>
      </c>
      <c r="E74" s="60" t="s">
        <v>4</v>
      </c>
      <c r="F74" s="61" t="s">
        <v>11</v>
      </c>
      <c r="G74" s="62" t="s">
        <v>7</v>
      </c>
      <c r="H74" s="63">
        <v>21500</v>
      </c>
      <c r="I74" s="56">
        <f>IF(Table2[Payment Type]="Paid in Full",Table2[Amount],Table2[Amount]*$C$3)</f>
        <v>21500</v>
      </c>
      <c r="J74" s="56">
        <f>Table2[Amount]-Table2[Down Payment]</f>
        <v>0</v>
      </c>
    </row>
    <row r="75" spans="1:10" s="7" customFormat="1" hidden="1" x14ac:dyDescent="0.2">
      <c r="A75" s="51" t="s">
        <v>95</v>
      </c>
      <c r="B75" s="29">
        <v>40939</v>
      </c>
      <c r="C75" s="65" t="s">
        <v>83</v>
      </c>
      <c r="D75" s="65" t="s">
        <v>84</v>
      </c>
      <c r="E75" s="65" t="s">
        <v>2</v>
      </c>
      <c r="F75" s="57" t="s">
        <v>5</v>
      </c>
      <c r="G75" s="58" t="s">
        <v>8</v>
      </c>
      <c r="H75" s="59">
        <v>11250</v>
      </c>
      <c r="I75" s="56">
        <f>IF(Table2[Payment Type]="Paid in Full",Table2[Amount],Table2[Amount]*$C$3)</f>
        <v>2812.5</v>
      </c>
      <c r="J75" s="56">
        <f>Table2[Amount]-Table2[Down Payment]</f>
        <v>8437.5</v>
      </c>
    </row>
    <row r="76" spans="1:10" x14ac:dyDescent="0.2">
      <c r="A76" s="40" t="s">
        <v>97</v>
      </c>
      <c r="B76" s="41"/>
      <c r="C76" s="42"/>
      <c r="D76" s="42"/>
      <c r="E76" s="42"/>
      <c r="F76" s="43"/>
      <c r="G76" s="43"/>
      <c r="H76" s="44">
        <f>SUBTOTAL(109,Table2[Amount])</f>
        <v>52340</v>
      </c>
      <c r="I76" s="45">
        <f>SUBTOTAL(109,Table2[Down Payment])</f>
        <v>13085</v>
      </c>
      <c r="J76" s="38">
        <f>SUBTOTAL(109,Table2[Owed])</f>
        <v>39255</v>
      </c>
    </row>
    <row r="77" spans="1:10" x14ac:dyDescent="0.2">
      <c r="C77"/>
    </row>
  </sheetData>
  <mergeCells count="2">
    <mergeCell ref="A1:J1"/>
    <mergeCell ref="A2:J2"/>
  </mergeCells>
  <conditionalFormatting sqref="D6:D75">
    <cfRule type="containsText" dxfId="14" priority="4" operator="containsText" text="Fairbanks">
      <formula>NOT(ISERROR(SEARCH("Fairbanks",D6)))</formula>
    </cfRule>
  </conditionalFormatting>
  <conditionalFormatting sqref="H6:H75">
    <cfRule type="top10" dxfId="13" priority="3" rank="5"/>
  </conditionalFormatting>
  <conditionalFormatting sqref="I6:I75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{7760243D-058E-4750-B413-E2352A77BA0F}</x14:id>
        </ext>
      </extLst>
    </cfRule>
  </conditionalFormatting>
  <conditionalFormatting sqref="J6:J75">
    <cfRule type="expression" dxfId="12" priority="1">
      <formula>AND(D6="Prescott",J6&gt;=5000)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60243D-058E-4750-B413-E2352A77BA0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I6:I75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2009-06-09T02:14:19Z</outs:dateTime>
      <outs:isPinned>true</outs:isPinned>
    </outs:relatedDate>
    <outs:relatedDate>
      <outs:type>2</outs:type>
      <outs:displayName>Created</outs:displayName>
      <outs:dateTime>2003-03-12T06:26:44Z</outs:dateTime>
      <outs:isPinned>true</outs:isPinned>
    </outs:relatedDate>
    <outs:relatedDate>
      <outs:type>4</outs:type>
      <outs:displayName>Last Printed</outs:displayName>
      <outs:dateTime>2009-06-05T17:45:45Z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BBCBE8B1-234E-4CA8-878C-C8C9067E6607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January Data</vt:lpstr>
      <vt:lpstr>January Totals</vt:lpstr>
      <vt:lpstr>January Range</vt:lpstr>
      <vt:lpstr>'January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Malik</cp:lastModifiedBy>
  <cp:lastPrinted>2012-10-10T16:08:41Z</cp:lastPrinted>
  <dcterms:created xsi:type="dcterms:W3CDTF">2003-03-12T06:26:44Z</dcterms:created>
  <dcterms:modified xsi:type="dcterms:W3CDTF">2012-12-10T04:14:26Z</dcterms:modified>
</cp:coreProperties>
</file>